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320" tabRatio="950" firstSheet="12" activeTab="18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Cond" sheetId="5" r:id="rId5"/>
    <sheet name="Water Column Profile DO" sheetId="6" r:id="rId6"/>
    <sheet name="Water Column Profile Temp " sheetId="7" r:id="rId7"/>
    <sheet name="Alkalinity as CaCO3" sheetId="8" r:id="rId8"/>
    <sheet name="Chlorophyll a" sheetId="9" r:id="rId9"/>
    <sheet name="Conductivity" sheetId="10" r:id="rId10"/>
    <sheet name="Hardness as CaCO3" sheetId="11" r:id="rId11"/>
    <sheet name="Instantaneous Streamflow" sheetId="12" r:id="rId12"/>
    <sheet name="NO2-NO3 as N, dissolved" sheetId="13" r:id="rId13"/>
    <sheet name="Nitrogen, ammonia" sheetId="14" r:id="rId14"/>
    <sheet name="Nitrogen (TKN), total" sheetId="15" r:id="rId15"/>
    <sheet name="Oxygen, dissolved" sheetId="16" r:id="rId16"/>
    <sheet name="pH" sheetId="17" r:id="rId17"/>
    <sheet name="Phosphorus, ortho total" sheetId="18" r:id="rId18"/>
    <sheet name="Phosphorus, total" sheetId="19" r:id="rId19"/>
    <sheet name="Plankton" sheetId="20" r:id="rId20"/>
    <sheet name="Residue, Non-Filterable (TSS)" sheetId="21" r:id="rId21"/>
    <sheet name="Sampling depth" sheetId="22" r:id="rId22"/>
    <sheet name="Secchi depth" sheetId="23" r:id="rId23"/>
    <sheet name="Temperature" sheetId="24" r:id="rId24"/>
    <sheet name="Time" sheetId="25" r:id="rId25"/>
    <sheet name="Total Depth" sheetId="26" r:id="rId26"/>
    <sheet name="Chlorophyll a vs. Temp" sheetId="27" r:id="rId27"/>
    <sheet name="Chlorophyll a vs. Phosphorus" sheetId="28" r:id="rId28"/>
    <sheet name="Chlorophyll a vs. Nitrogen(TKN)" sheetId="29" r:id="rId29"/>
    <sheet name="Chlorophyll a vs. DO" sheetId="30" r:id="rId30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<sst xmlns="http://schemas.openxmlformats.org/spreadsheetml/2006/main" count="755" uniqueCount="325">
  <si>
    <t>Station Name</t>
  </si>
  <si>
    <t>Units = m</t>
  </si>
  <si>
    <t>Units = hours/minutes</t>
  </si>
  <si>
    <t>Units = standard units</t>
  </si>
  <si>
    <t>Units = mg/l</t>
  </si>
  <si>
    <t>Units = cfs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</si>
  <si>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</si>
  <si>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</si>
  <si>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</si>
  <si>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</si>
  <si>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</si>
  <si>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</si>
  <si>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</si>
  <si>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</si>
  <si>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</si>
  <si>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</si>
  <si>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</si>
  <si>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</si>
  <si>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</si>
  <si>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</si>
  <si>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</si>
  <si>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</si>
  <si>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</si>
  <si>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</si>
  <si>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</si>
  <si>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</si>
  <si>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</si>
  <si>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</si>
  <si>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</si>
  <si>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</si>
  <si>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</si>
  <si>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</si>
  <si>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</si>
  <si>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</si>
  <si>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</si>
  <si>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</si>
  <si>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</si>
  <si>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</si>
  <si>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</si>
  <si>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</si>
  <si>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</si>
  <si>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</si>
  <si>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</si>
  <si>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</si>
  <si>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</si>
  <si>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</si>
  <si>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</si>
  <si>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</si>
  <si>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</si>
  <si>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</si>
  <si>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</si>
  <si>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</si>
  <si>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</si>
  <si>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</si>
  <si>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</si>
  <si>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</si>
  <si>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</si>
  <si>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</si>
  <si>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</si>
  <si>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</si>
  <si>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</si>
  <si>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</si>
  <si>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</si>
  <si>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</si>
  <si>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</si>
  <si>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</si>
  <si>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</si>
  <si>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</si>
  <si>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</si>
  <si>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</si>
  <si>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</si>
  <si>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</si>
  <si>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</si>
  <si>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</si>
  <si>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</si>
  <si>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</si>
  <si>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</si>
  <si>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</si>
  <si>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</si>
  <si>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</si>
  <si>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</si>
  <si>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</si>
  <si>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</si>
  <si>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</si>
  <si>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</si>
  <si>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</si>
  <si>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</si>
  <si>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</si>
  <si>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</si>
  <si>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</si>
  <si>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</si>
  <si>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</si>
  <si>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</si>
  <si>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</si>
  <si>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</si>
  <si>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</si>
  <si>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</si>
  <si>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</si>
  <si>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</si>
  <si>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</si>
  <si>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</si>
  <si>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</si>
  <si>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</si>
  <si>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</si>
  <si>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</si>
  <si>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</si>
  <si>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</si>
  <si>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</si>
  <si>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</si>
  <si>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</si>
  <si>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</si>
  <si>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</si>
  <si>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</si>
  <si>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</si>
  <si>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</si>
  <si>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</si>
  <si>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</si>
  <si>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</si>
  <si>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</si>
  <si>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</si>
  <si>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</si>
  <si>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</si>
  <si>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</si>
  <si>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</si>
  <si>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</si>
  <si>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</si>
  <si>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</si>
  <si>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</si>
  <si>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</si>
  <si>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</si>
  <si>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</si>
  <si>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</si>
  <si>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</si>
  <si>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</si>
  <si>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</si>
  <si>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</si>
  <si>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</si>
  <si>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</si>
  <si>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</si>
  <si>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</si>
  <si>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</si>
  <si>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</si>
  <si>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</si>
  <si>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</si>
  <si>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</si>
  <si>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</si>
  <si>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</si>
  <si>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</si>
  <si>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</si>
  <si>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</si>
  <si>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</si>
  <si>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</si>
  <si>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</si>
  <si>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</si>
  <si>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</si>
  <si>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</si>
  <si>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</si>
  <si>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</si>
  <si>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</si>
  <si>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</si>
  <si>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</si>
  <si>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</si>
  <si>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</si>
  <si>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</si>
  <si>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</si>
  <si>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</si>
  <si>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</si>
  <si>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</si>
  <si>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</si>
  <si>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</si>
  <si>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</si>
  <si>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</si>
  <si>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</si>
  <si>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</si>
  <si>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</si>
  <si>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</si>
  <si>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</si>
  <si>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</si>
  <si>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</si>
  <si>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</si>
  <si>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</si>
  <si>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</si>
  <si>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</si>
  <si>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</si>
  <si>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</si>
  <si>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</si>
  <si>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</si>
  <si>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</si>
  <si>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</si>
  <si>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</si>
  <si>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</si>
  <si>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</si>
  <si>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</si>
  <si>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</si>
  <si>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</si>
  <si>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</si>
  <si>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</si>
  <si>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</si>
  <si>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</si>
  <si>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</si>
  <si>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</si>
  <si>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</si>
  <si>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</si>
  <si>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</si>
  <si>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</si>
  <si>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</si>
  <si>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</si>
  <si>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</si>
  <si>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</si>
  <si>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</si>
  <si>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</si>
  <si>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</si>
  <si>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</si>
  <si>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</si>
  <si>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</si>
  <si>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</si>
  <si>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</si>
  <si>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</si>
  <si>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</si>
  <si>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</si>
  <si>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</si>
  <si>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</si>
  <si>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</si>
  <si>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</si>
  <si>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</si>
  <si>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</si>
  <si>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</si>
  <si>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</si>
  <si>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</si>
  <si>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</si>
  <si>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</si>
  <si>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</si>
  <si>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</si>
  <si>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</si>
  <si>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</si>
  <si>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</si>
  <si>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</si>
  <si>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</si>
  <si>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</si>
  <si>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</si>
  <si>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</si>
  <si>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</si>
  <si>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</si>
  <si>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</si>
  <si>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</si>
  <si>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</si>
  <si>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</si>
  <si>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</si>
  <si>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</si>
  <si>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</si>
  <si>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</si>
  <si>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</si>
  <si>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</si>
  <si>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</si>
  <si>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</si>
  <si>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</si>
  <si>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</si>
  <si>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</si>
  <si>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</si>
  <si>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</si>
  <si>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</si>
  <si>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</si>
  <si>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</si>
  <si>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Depth (m)</t>
  </si>
  <si>
    <t>Units = mg/L</t>
  </si>
  <si>
    <t>Units = DEGREES C</t>
  </si>
  <si>
    <t>Chatfield Reservoir Effluent at City Ditch Headgate</t>
  </si>
  <si>
    <t>S. Platte River above Chatfield Reservoir (@ bridge)</t>
  </si>
  <si>
    <t>Plum Creek Influent to Chatfield Reservoir</t>
  </si>
  <si>
    <r>
      <t xml:space="preserve">Units = </t>
    </r>
    <r>
      <rPr>
        <sz val="10"/>
        <rFont val="Arial"/>
        <family val="0"/>
      </rPr>
      <t>μs/cm</t>
    </r>
  </si>
  <si>
    <t>Units = μg/l</t>
  </si>
  <si>
    <t>°</t>
  </si>
  <si>
    <t>Chatfield Reservoir</t>
  </si>
  <si>
    <t xml:space="preserve">Chatfield Reservoir </t>
  </si>
  <si>
    <t>Units = µg/L</t>
  </si>
  <si>
    <t>ice</t>
  </si>
  <si>
    <t xml:space="preserve">Chatfield Reservoir  </t>
  </si>
  <si>
    <t>pH (Standard unit)</t>
  </si>
  <si>
    <t>Specific Conductivity (uS/cm)</t>
  </si>
  <si>
    <t>Dissolved Oxygen (mg/L)</t>
  </si>
  <si>
    <r>
      <t>Temperature (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C)</t>
    </r>
  </si>
  <si>
    <t>Chatfield Reservoir Profile</t>
  </si>
  <si>
    <t>Chatfield Reservoir*</t>
  </si>
  <si>
    <t>* Based on average of top three meters.</t>
  </si>
  <si>
    <t>top 3 avg=</t>
  </si>
  <si>
    <t xml:space="preserve">Chatfield Reservoir*   </t>
  </si>
  <si>
    <t>Chatfield Reservoir (DW)</t>
  </si>
  <si>
    <t>Chatfield Reservoir (GEI)</t>
  </si>
  <si>
    <t>top 3m avg=</t>
  </si>
  <si>
    <t>Chatfield Reservoir  (DW)</t>
  </si>
  <si>
    <t>regulation standard`</t>
  </si>
  <si>
    <t>Growing Season Average</t>
  </si>
  <si>
    <t>Growing Season Standard</t>
  </si>
  <si>
    <t>Assessment Threshold</t>
  </si>
  <si>
    <t>Chatfield Reservoir  (DW)*</t>
  </si>
  <si>
    <t>* All values less than 0.04 for DW data</t>
  </si>
  <si>
    <t>Units = Count/mL</t>
  </si>
  <si>
    <t>Total Organisms</t>
  </si>
  <si>
    <t>Asterionella</t>
  </si>
  <si>
    <t>Cyclotella</t>
  </si>
  <si>
    <t>Diatoma</t>
  </si>
  <si>
    <t>Fragilaria</t>
  </si>
  <si>
    <t>Melosira</t>
  </si>
  <si>
    <t>Stephanodiscus</t>
  </si>
  <si>
    <t>Chlorococcum</t>
  </si>
  <si>
    <t>Microcystis</t>
  </si>
  <si>
    <t>Actinophrys</t>
  </si>
  <si>
    <t>Chlamydomonas</t>
  </si>
  <si>
    <t>Dinobryon</t>
  </si>
  <si>
    <t>Cyclops</t>
  </si>
  <si>
    <t>Navicula</t>
  </si>
  <si>
    <t>Chroococcus</t>
  </si>
  <si>
    <t>Scenedusmus</t>
  </si>
  <si>
    <t>Keratella</t>
  </si>
  <si>
    <t>Ankistrodesmus</t>
  </si>
  <si>
    <t>Tabellaria</t>
  </si>
  <si>
    <t>Cocconeis</t>
  </si>
  <si>
    <t>Synedra</t>
  </si>
  <si>
    <t>Cymbella</t>
  </si>
  <si>
    <t>Hannaea</t>
  </si>
  <si>
    <t>Avg Growing Season=</t>
  </si>
  <si>
    <t>Avg Growing Season =</t>
  </si>
  <si>
    <t>*Note:  July 27th Chl-a data from GEI as data from Denver Water not available</t>
  </si>
  <si>
    <t>total</t>
  </si>
  <si>
    <t>%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</si>
</sst>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;@"/>
    <numFmt numFmtId="169" formatCode="[$-409]dddd\,\ mmmm\ dd\,\ yyyy"/>
    <numFmt numFmtId="170" formatCode="[$-409]mmm\-yy;@"/>
    <numFmt numFmtId="171" formatCode="mmm\-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8.95"/>
      <color indexed="8"/>
      <name val="Arial"/>
      <family val="0"/>
    </font>
    <font>
      <sz val="9.2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b/>
      <sz val="11.75"/>
      <color indexed="8"/>
      <name val="Arial"/>
      <family val="0"/>
    </font>
    <font>
      <sz val="8.3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name val="Calibri"/>
      <family val="0"/>
    </font>
    <font>
      <sz val="11.75"/>
      <name val="Calibri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5"/>
      <name val="Calibri"/>
      <family val="0"/>
    </font>
    <font>
      <sz val="9"/>
      <name val="Calibri"/>
      <family val="0"/>
    </font>
    <font>
      <sz val="9.75"/>
      <name val="Arial"/>
      <family val="0"/>
    </font>
    <font>
      <sz val="10.25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20" borderId="0" xfId="0" applyFont="1" applyFill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24" borderId="12" xfId="0" applyFont="1" applyFill="1" applyBorder="1" applyAlignment="1">
      <alignment horizontal="center" wrapText="1"/>
    </xf>
    <xf numFmtId="0" fontId="10" fillId="24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25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2" fillId="4" borderId="0" xfId="0" applyNumberFormat="1" applyFont="1" applyFill="1" applyAlignment="1">
      <alignment horizontal="center"/>
    </xf>
    <xf numFmtId="14" fontId="12" fillId="4" borderId="0" xfId="0" applyNumberFormat="1" applyFont="1" applyFill="1" applyAlignment="1">
      <alignment horizontal="center" vertical="top" wrapText="1"/>
    </xf>
    <xf numFmtId="14" fontId="12" fillId="4" borderId="0" xfId="0" applyNumberFormat="1" applyFont="1" applyFill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168" fontId="2" fillId="20" borderId="0" xfId="0" applyNumberFormat="1" applyFont="1" applyFill="1" applyAlignment="1">
      <alignment horizontal="center"/>
    </xf>
    <xf numFmtId="168" fontId="13" fillId="20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165" fontId="0" fillId="8" borderId="0" xfId="0" applyNumberFormat="1" applyFill="1" applyAlignment="1">
      <alignment/>
    </xf>
    <xf numFmtId="0" fontId="12" fillId="4" borderId="0" xfId="0" applyFont="1" applyFill="1" applyAlignment="1">
      <alignment/>
    </xf>
    <xf numFmtId="20" fontId="0" fillId="0" borderId="0" xfId="0" applyNumberFormat="1" applyAlignment="1">
      <alignment/>
    </xf>
    <xf numFmtId="168" fontId="0" fillId="0" borderId="0" xfId="0" applyNumberFormat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12" fillId="25" borderId="0" xfId="0" applyFont="1" applyFill="1" applyAlignment="1">
      <alignment horizontal="center"/>
    </xf>
    <xf numFmtId="2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8" fontId="17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4" fontId="2" fillId="2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0" fillId="26" borderId="0" xfId="0" applyFill="1" applyAlignment="1">
      <alignment/>
    </xf>
    <xf numFmtId="0" fontId="0" fillId="26" borderId="0" xfId="0" applyFill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8" fontId="13" fillId="0" borderId="0" xfId="0" applyNumberFormat="1" applyFont="1" applyFill="1" applyAlignment="1">
      <alignment horizontal="center"/>
    </xf>
    <xf numFmtId="168" fontId="2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9" fillId="27" borderId="12" xfId="0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 vertical="top" wrapText="1"/>
    </xf>
    <xf numFmtId="0" fontId="9" fillId="27" borderId="16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vs. Depth in Chatfield Reservoir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3"/>
          <c:w val="0.8455"/>
          <c:h val="0.8"/>
        </c:manualLayout>
      </c:layout>
      <c:lineChart>
        <c:grouping val="standard"/>
        <c:varyColors val="0"/>
        <c:ser>
          <c:idx val="0"/>
          <c:order val="0"/>
          <c:tx>
            <c:v>1m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5m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6m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7m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8m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9m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10m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11m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2857747"/>
        <c:axId val="48610860"/>
      </c:lineChart>
      <c:dateAx>
        <c:axId val="12857747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48610860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747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19125"/>
          <c:w val="0.0715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Ammonia Concentrations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375"/>
          <c:w val="0.74075"/>
          <c:h val="0.722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ammonia'!$B$2:$AB$2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ammonia'!$B$3:$AB$3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ammonia'!$B$4:$AB$4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ammonia'!$B$5:$AB$5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0538333"/>
        <c:axId val="50627270"/>
      </c:lineChart>
      <c:catAx>
        <c:axId val="20538333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8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3135"/>
          <c:w val="0.2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Kjeldahl Nitrogen (TKN) Concentrations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775"/>
          <c:w val="0.75475"/>
          <c:h val="0.78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total'!$B$2:$Z$2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total'!$B$3:$Z$3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total'!$B$4:$Z$4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total'!$B$5:$Z$5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total'!$B$6:$Z$6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2992247"/>
        <c:axId val="7168176"/>
      </c:lineChart>
      <c:catAx>
        <c:axId val="52992247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Kjeldahl Nitrogen (TKN) Conc.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3115"/>
          <c:w val="0.205"/>
          <c:h val="0.2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pH Levels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15"/>
          <c:w val="0.795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pH!$B$2:$AA$2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Chatfield Reservoir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4513585"/>
        <c:axId val="43751354"/>
      </c:barChart>
      <c:catAx>
        <c:axId val="64513585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6"/>
          <c:y val="0.3165"/>
          <c:w val="0.181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Ortho Phosphorus Concentrations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675"/>
          <c:w val="0.72975"/>
          <c:h val="0.784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total'!$B$2:$S$2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(GEI)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'Phosphorus, ortho total'!$J$6:$P$6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217867"/>
        <c:axId val="54198756"/>
      </c:lineChart>
      <c:catAx>
        <c:axId val="58217867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Ortho Phosphorus Concentration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369"/>
          <c:w val="0.206"/>
          <c:h val="0.2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Outflow Total Phosphorous Concentration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15"/>
          <c:w val="0.959"/>
          <c:h val="0.83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total'!$C$2:$AC$2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6</c:v>
                </c:pt>
                <c:pt idx="7">
                  <c:v>9</c:v>
                </c:pt>
                <c:pt idx="9">
                  <c:v>21</c:v>
                </c:pt>
                <c:pt idx="10">
                  <c:v>7</c:v>
                </c:pt>
                <c:pt idx="12">
                  <c:v>21</c:v>
                </c:pt>
                <c:pt idx="15">
                  <c:v>40</c:v>
                </c:pt>
                <c:pt idx="18">
                  <c:v>14</c:v>
                </c:pt>
                <c:pt idx="20">
                  <c:v>7</c:v>
                </c:pt>
                <c:pt idx="22">
                  <c:v>17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smooth val="0"/>
        </c:ser>
        <c:marker val="1"/>
        <c:axId val="18026757"/>
        <c:axId val="28023086"/>
      </c:lineChart>
      <c:catAx>
        <c:axId val="18026757"/>
        <c:scaling>
          <c:orientation val="minMax"/>
          <c:max val="40162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Phosphorous Concentration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75"/>
          <c:w val="0.774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total'!$C$2:$AC$2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6</c:v>
                </c:pt>
                <c:pt idx="7">
                  <c:v>9</c:v>
                </c:pt>
                <c:pt idx="9">
                  <c:v>21</c:v>
                </c:pt>
                <c:pt idx="10">
                  <c:v>7</c:v>
                </c:pt>
                <c:pt idx="12">
                  <c:v>21</c:v>
                </c:pt>
                <c:pt idx="15">
                  <c:v>40</c:v>
                </c:pt>
                <c:pt idx="18">
                  <c:v>14</c:v>
                </c:pt>
                <c:pt idx="20">
                  <c:v>7</c:v>
                </c:pt>
                <c:pt idx="22">
                  <c:v>17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total'!$C$3:$AC$3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17</c:v>
                </c:pt>
                <c:pt idx="6">
                  <c:v>4</c:v>
                </c:pt>
                <c:pt idx="7">
                  <c:v>14</c:v>
                </c:pt>
                <c:pt idx="9">
                  <c:v>12</c:v>
                </c:pt>
                <c:pt idx="10">
                  <c:v>4</c:v>
                </c:pt>
                <c:pt idx="12">
                  <c:v>13</c:v>
                </c:pt>
                <c:pt idx="15">
                  <c:v>24</c:v>
                </c:pt>
                <c:pt idx="18">
                  <c:v>4</c:v>
                </c:pt>
                <c:pt idx="20">
                  <c:v>4</c:v>
                </c:pt>
                <c:pt idx="22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total'!$C$4:$AC$4</c:f>
              <c:numCache>
                <c:ptCount val="27"/>
                <c:pt idx="0">
                  <c:v>46</c:v>
                </c:pt>
                <c:pt idx="1">
                  <c:v>22</c:v>
                </c:pt>
                <c:pt idx="2">
                  <c:v>32</c:v>
                </c:pt>
                <c:pt idx="3">
                  <c:v>46</c:v>
                </c:pt>
                <c:pt idx="4">
                  <c:v>182</c:v>
                </c:pt>
                <c:pt idx="6">
                  <c:v>88</c:v>
                </c:pt>
                <c:pt idx="7">
                  <c:v>270</c:v>
                </c:pt>
                <c:pt idx="9">
                  <c:v>113</c:v>
                </c:pt>
                <c:pt idx="10">
                  <c:v>94</c:v>
                </c:pt>
                <c:pt idx="12">
                  <c:v>135</c:v>
                </c:pt>
                <c:pt idx="15">
                  <c:v>107</c:v>
                </c:pt>
                <c:pt idx="18">
                  <c:v>91</c:v>
                </c:pt>
                <c:pt idx="20">
                  <c:v>58</c:v>
                </c:pt>
                <c:pt idx="22">
                  <c:v>59</c:v>
                </c:pt>
                <c:pt idx="24">
                  <c:v>20</c:v>
                </c:pt>
                <c:pt idx="25">
                  <c:v>39</c:v>
                </c:pt>
              </c:numCache>
            </c:numRef>
          </c:val>
        </c:ser>
        <c:axId val="50881183"/>
        <c:axId val="55277464"/>
      </c:barChart>
      <c:catAx>
        <c:axId val="50881183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3345"/>
          <c:w val="0.162"/>
          <c:h val="0.2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Total Phosphorous Concentration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3"/>
          <c:w val="0.963"/>
          <c:h val="0.8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total'!$B$1:$AC$1</c:f>
              <c:strCache>
                <c:ptCount val="27"/>
                <c:pt idx="0">
                  <c:v>39814</c:v>
                </c:pt>
                <c:pt idx="1">
                  <c:v>39842</c:v>
                </c:pt>
                <c:pt idx="2">
                  <c:v>39870</c:v>
                </c:pt>
                <c:pt idx="3">
                  <c:v>39896</c:v>
                </c:pt>
                <c:pt idx="4">
                  <c:v>39917</c:v>
                </c:pt>
                <c:pt idx="5">
                  <c:v>39930</c:v>
                </c:pt>
                <c:pt idx="6">
                  <c:v>39932</c:v>
                </c:pt>
                <c:pt idx="7">
                  <c:v>39945</c:v>
                </c:pt>
                <c:pt idx="8">
                  <c:v>39959</c:v>
                </c:pt>
                <c:pt idx="9">
                  <c:v>39961</c:v>
                </c:pt>
                <c:pt idx="10">
                  <c:v>39973</c:v>
                </c:pt>
                <c:pt idx="11">
                  <c:v>39986</c:v>
                </c:pt>
                <c:pt idx="12">
                  <c:v>39988</c:v>
                </c:pt>
                <c:pt idx="13">
                  <c:v>40000</c:v>
                </c:pt>
                <c:pt idx="14">
                  <c:v>40002</c:v>
                </c:pt>
                <c:pt idx="15">
                  <c:v>40021</c:v>
                </c:pt>
                <c:pt idx="16">
                  <c:v>40022</c:v>
                </c:pt>
                <c:pt idx="17">
                  <c:v>40035</c:v>
                </c:pt>
                <c:pt idx="18">
                  <c:v>40049</c:v>
                </c:pt>
                <c:pt idx="19">
                  <c:v>40050</c:v>
                </c:pt>
                <c:pt idx="20">
                  <c:v>40070</c:v>
                </c:pt>
                <c:pt idx="21">
                  <c:v>40084</c:v>
                </c:pt>
                <c:pt idx="22">
                  <c:v>40112</c:v>
                </c:pt>
                <c:pt idx="23">
                  <c:v>40113</c:v>
                </c:pt>
                <c:pt idx="24">
                  <c:v>40135</c:v>
                </c:pt>
                <c:pt idx="25">
                  <c:v>40147</c:v>
                </c:pt>
                <c:pt idx="26">
                  <c:v>40175</c:v>
                </c:pt>
              </c:strCache>
            </c:strRef>
          </c:cat>
          <c:val>
            <c:numRef>
              <c:f>'Phosphorus, total'!$C$5:$AC$5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8">
                  <c:v>5</c:v>
                </c:pt>
                <c:pt idx="11">
                  <c:v>15</c:v>
                </c:pt>
                <c:pt idx="13">
                  <c:v>19</c:v>
                </c:pt>
                <c:pt idx="14">
                  <c:v>7</c:v>
                </c:pt>
                <c:pt idx="16">
                  <c:v>28</c:v>
                </c:pt>
                <c:pt idx="17">
                  <c:v>7</c:v>
                </c:pt>
                <c:pt idx="19">
                  <c:v>41</c:v>
                </c:pt>
                <c:pt idx="20">
                  <c:v>8</c:v>
                </c:pt>
                <c:pt idx="21">
                  <c:v>121</c:v>
                </c:pt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total'!$B$1:$AC$1</c:f>
              <c:strCache>
                <c:ptCount val="27"/>
                <c:pt idx="0">
                  <c:v>39814</c:v>
                </c:pt>
                <c:pt idx="1">
                  <c:v>39842</c:v>
                </c:pt>
                <c:pt idx="2">
                  <c:v>39870</c:v>
                </c:pt>
                <c:pt idx="3">
                  <c:v>39896</c:v>
                </c:pt>
                <c:pt idx="4">
                  <c:v>39917</c:v>
                </c:pt>
                <c:pt idx="5">
                  <c:v>39930</c:v>
                </c:pt>
                <c:pt idx="6">
                  <c:v>39932</c:v>
                </c:pt>
                <c:pt idx="7">
                  <c:v>39945</c:v>
                </c:pt>
                <c:pt idx="8">
                  <c:v>39959</c:v>
                </c:pt>
                <c:pt idx="9">
                  <c:v>39961</c:v>
                </c:pt>
                <c:pt idx="10">
                  <c:v>39973</c:v>
                </c:pt>
                <c:pt idx="11">
                  <c:v>39986</c:v>
                </c:pt>
                <c:pt idx="12">
                  <c:v>39988</c:v>
                </c:pt>
                <c:pt idx="13">
                  <c:v>40000</c:v>
                </c:pt>
                <c:pt idx="14">
                  <c:v>40002</c:v>
                </c:pt>
                <c:pt idx="15">
                  <c:v>40021</c:v>
                </c:pt>
                <c:pt idx="16">
                  <c:v>40022</c:v>
                </c:pt>
                <c:pt idx="17">
                  <c:v>40035</c:v>
                </c:pt>
                <c:pt idx="18">
                  <c:v>40049</c:v>
                </c:pt>
                <c:pt idx="19">
                  <c:v>40050</c:v>
                </c:pt>
                <c:pt idx="20">
                  <c:v>40070</c:v>
                </c:pt>
                <c:pt idx="21">
                  <c:v>40084</c:v>
                </c:pt>
                <c:pt idx="22">
                  <c:v>40112</c:v>
                </c:pt>
                <c:pt idx="23">
                  <c:v>40113</c:v>
                </c:pt>
                <c:pt idx="24">
                  <c:v>40135</c:v>
                </c:pt>
                <c:pt idx="25">
                  <c:v>40147</c:v>
                </c:pt>
                <c:pt idx="26">
                  <c:v>40175</c:v>
                </c:pt>
              </c:strCache>
            </c:strRef>
          </c:cat>
          <c:val>
            <c:numRef>
              <c:f>'Phosphorus, total'!$B$10:$AB$10</c:f>
              <c:numCach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Growing Season Avg.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'Phosphorus, total'!$B$11:$AB$11</c:f>
              <c:numCache>
                <c:ptCount val="27"/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'Phosphorus, total'!$C$12:$AB$12</c:f>
              <c:numCache>
                <c:ptCount val="2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</c:numCache>
            </c:numRef>
          </c:val>
          <c:smooth val="0"/>
        </c:ser>
        <c:marker val="1"/>
        <c:axId val="27735129"/>
        <c:axId val="48289570"/>
      </c:lineChart>
      <c:catAx>
        <c:axId val="27735129"/>
        <c:scaling>
          <c:orientation val="minMax"/>
          <c:max val="40162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Phytoplankton Species
</a:t>
            </a:r>
          </a:p>
        </c:rich>
      </c:tx>
      <c:layout>
        <c:manualLayout>
          <c:xMode val="factor"/>
          <c:yMode val="factor"/>
          <c:x val="-0.008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0175"/>
          <c:w val="0.77225"/>
          <c:h val="0.76475"/>
        </c:manualLayout>
      </c:layout>
      <c:lineChart>
        <c:grouping val="standard"/>
        <c:varyColors val="0"/>
        <c:ser>
          <c:idx val="1"/>
          <c:order val="0"/>
          <c:tx>
            <c:strRef>
              <c:f>Plankton!$A$4</c:f>
              <c:strCache>
                <c:ptCount val="1"/>
                <c:pt idx="0">
                  <c:v>Actinophrys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Plankton!$B$1:$Q$1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Plankton!$B$4:$Q$4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Plankton!$A$5</c:f>
              <c:strCache>
                <c:ptCount val="1"/>
                <c:pt idx="0">
                  <c:v>Ankistrodesmus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Plankton!$B$1:$Q$1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Plankton!$B$5:$Q$5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Plankton!$A$6</c:f>
              <c:strCache>
                <c:ptCount val="1"/>
                <c:pt idx="0">
                  <c:v>Asterionella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Plankton!$B$6:$Q$6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Plankton!$A$7</c:f>
              <c:strCache>
                <c:ptCount val="1"/>
                <c:pt idx="0">
                  <c:v>Chlamydomonas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Plankton!$B$7:$Q$7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Plankton!$A$8</c:f>
              <c:strCache>
                <c:ptCount val="1"/>
                <c:pt idx="0">
                  <c:v>Chlorococcum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Plankton!$B$8:$Q$8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Plankton!$A$9</c:f>
              <c:strCache>
                <c:ptCount val="1"/>
                <c:pt idx="0">
                  <c:v>Chroococcus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Plankton!$B$9:$Q$9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Plankton!$A$10</c:f>
              <c:strCache>
                <c:ptCount val="1"/>
                <c:pt idx="0">
                  <c:v>Cocconeis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Plankton!$B$10:$Q$10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Plankton!$A$11</c:f>
              <c:strCache>
                <c:ptCount val="1"/>
                <c:pt idx="0">
                  <c:v>Cyclops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Plankton!$B$11:$Q$11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Plankton!$A$12</c:f>
              <c:strCache>
                <c:ptCount val="1"/>
                <c:pt idx="0">
                  <c:v>Cyclotella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Plankton!$B$12:$Q$12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Plankton!$A$13</c:f>
              <c:strCache>
                <c:ptCount val="1"/>
                <c:pt idx="0">
                  <c:v>Cymbella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Plankton!$B$13:$Q$13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Plankton!$A$14</c:f>
              <c:strCache>
                <c:ptCount val="1"/>
                <c:pt idx="0">
                  <c:v>Diatoma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Plankton!$B$14:$Q$14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Plankton!$A$15</c:f>
              <c:strCache>
                <c:ptCount val="1"/>
                <c:pt idx="0">
                  <c:v>Dinobryon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Plankton!$B$15:$Q$15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Plankton!$A$16</c:f>
              <c:strCache>
                <c:ptCount val="1"/>
                <c:pt idx="0">
                  <c:v>Fragilaria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Plankton!$B$16:$Q$16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Plankton!$A$17</c:f>
              <c:strCache>
                <c:ptCount val="1"/>
                <c:pt idx="0">
                  <c:v>Hannaea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Plankton!$B$17:$Q$17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Plankton!$A$18</c:f>
              <c:strCache>
                <c:ptCount val="1"/>
                <c:pt idx="0">
                  <c:v>Keratella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Plankton!$B$18:$Q$18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Plankton!$A$19</c:f>
              <c:strCache>
                <c:ptCount val="1"/>
                <c:pt idx="0">
                  <c:v>Melosira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Plankton!$B$19:$Q$19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Plankton!$A$20</c:f>
              <c:strCache>
                <c:ptCount val="1"/>
                <c:pt idx="0">
                  <c:v>Microcystis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Plankton!$B$20:$Q$20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Plankton!$A$21</c:f>
              <c:strCache>
                <c:ptCount val="1"/>
                <c:pt idx="0">
                  <c:v>Navicula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Plankton!$B$21:$Q$21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Plankton!$A$22</c:f>
              <c:strCache>
                <c:ptCount val="1"/>
                <c:pt idx="0">
                  <c:v>Scenedusmus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Plankton!$B$22:$Q$22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Plankton!$A$23</c:f>
              <c:strCache>
                <c:ptCount val="1"/>
                <c:pt idx="0">
                  <c:v>Stephanodiscus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Plankton!$B$23:$Q$23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Plankton!$A$24</c:f>
              <c:strCache>
                <c:ptCount val="1"/>
                <c:pt idx="0">
                  <c:v>Synedra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Plankton!$B$24:$Q$24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Plankton!$A$25</c:f>
              <c:strCache>
                <c:ptCount val="1"/>
                <c:pt idx="0">
                  <c:v>Tabellaria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Plankton!$B$25:$Q$25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1952947"/>
        <c:axId val="19141068"/>
      </c:lineChart>
      <c:catAx>
        <c:axId val="31952947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Phytoplankton Organism Count (Count/mL)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"/>
          <c:w val="0.139"/>
          <c:h val="0.9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Effluent Temperature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55"/>
          <c:w val="0.94125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Temperature!$B$2:$AD$2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8051885"/>
        <c:axId val="6922646"/>
      </c:lineChart>
      <c:catAx>
        <c:axId val="38051885"/>
        <c:scaling>
          <c:orientation val="minMax"/>
          <c:max val="40179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1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Temperature Data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825"/>
          <c:w val="0.8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Temperature!$B$2:$AD$2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Temperature!$B$3:$AD$3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Temperature!$B$4:$AD$4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v>Chatfield Reservoir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2303815"/>
        <c:axId val="23863424"/>
      </c:barChart>
      <c:catAx>
        <c:axId val="62303815"/>
        <c:scaling>
          <c:orientation val="minMax"/>
          <c:max val="1319"/>
          <c:min val="130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auto val="1"/>
        <c:lblOffset val="100"/>
        <c:noMultiLvlLbl val="0"/>
      </c:catAx>
      <c:valAx>
        <c:axId val="2386342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381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525"/>
          <c:y val="0.318"/>
          <c:w val="0.13925"/>
          <c:h val="0.3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Conductivity (EC) vs. Depth in Chatfield Reservoir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25"/>
          <c:w val="0.854"/>
          <c:h val="0.8195"/>
        </c:manualLayout>
      </c:layout>
      <c:lineChart>
        <c:grouping val="standard"/>
        <c:varyColors val="0"/>
        <c:ser>
          <c:idx val="0"/>
          <c:order val="0"/>
          <c:tx>
            <c:v>EC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EC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EC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EC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EC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EC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4844557"/>
        <c:axId val="45165558"/>
      </c:lineChart>
      <c:dateAx>
        <c:axId val="34844557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5558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45165558"/>
        <c:scaling>
          <c:orientation val="minMax"/>
          <c:max val="40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uS/cm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147"/>
          <c:w val="0.10425"/>
          <c:h val="0.5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Temperature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65"/>
          <c:w val="0.940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3444225"/>
        <c:axId val="53889162"/>
      </c:lineChart>
      <c:catAx>
        <c:axId val="13444225"/>
        <c:scaling>
          <c:orientation val="minMax"/>
          <c:max val="40179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4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Chlorophyll a vs. Temperature in Chatfield Reservoir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125"/>
          <c:w val="0.82125"/>
          <c:h val="0.833"/>
        </c:manualLayout>
      </c:layout>
      <c:lineChart>
        <c:grouping val="standard"/>
        <c:varyColors val="0"/>
        <c:ser>
          <c:idx val="1"/>
          <c:order val="0"/>
          <c:tx>
            <c:v>T°C (1m)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T°C (5m)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5240411"/>
        <c:axId val="2945972"/>
      </c:lineChart>
      <c:lineChart>
        <c:grouping val="standard"/>
        <c:varyColors val="0"/>
        <c:ser>
          <c:idx val="2"/>
          <c:order val="2"/>
          <c:tx>
            <c:v>T°C (10m)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Chlorophyll 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6513749"/>
        <c:axId val="37297150"/>
      </c:lineChart>
      <c:catAx>
        <c:axId val="1524041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crossAx val="2945972"/>
        <c:crosses val="autoZero"/>
        <c:auto val="0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40411"/>
        <c:crossesAt val="1"/>
        <c:crossBetween val="between"/>
        <c:dispUnits/>
      </c:valAx>
      <c:catAx>
        <c:axId val="26513749"/>
        <c:scaling>
          <c:orientation val="minMax"/>
        </c:scaling>
        <c:axPos val="b"/>
        <c:delete val="1"/>
        <c:majorTickMark val="in"/>
        <c:minorTickMark val="none"/>
        <c:tickLblPos val="nextTo"/>
        <c:crossAx val="37297150"/>
        <c:crosses val="autoZero"/>
        <c:auto val="0"/>
        <c:lblOffset val="100"/>
        <c:tickLblSkip val="1"/>
        <c:noMultiLvlLbl val="0"/>
      </c:catAx>
      <c:valAx>
        <c:axId val="372971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Chlorophyll 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137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215"/>
          <c:w val="0.114"/>
          <c:h val="0.2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Total Phosphorus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875"/>
          <c:w val="0.918"/>
          <c:h val="0.69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Phosphorus'!$B$9:$Y$9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'Chlorophyll a vs. Phosphorus'!$B$2:$O$2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Phosphorus (μg/L)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280"/>
        <c:crosses val="autoZero"/>
        <c:crossBetween val="midCat"/>
        <c:dispUnits/>
      </c:valAx>
      <c:valAx>
        <c:axId val="117028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Nitrogen (TKN)</a:t>
            </a:r>
          </a:p>
        </c:rich>
      </c:tx>
      <c:layout>
        <c:manualLayout>
          <c:xMode val="factor"/>
          <c:yMode val="factor"/>
          <c:x val="0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775"/>
          <c:w val="0.9165"/>
          <c:h val="0.695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Nitrogen(TKN)'!$B$9:$M$9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'Chlorophyll a vs. Nitrogen(TKN)'!$B$2:$M$2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Nitrogen (TKN)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3826"/>
        <c:crosses val="autoZero"/>
        <c:crossBetween val="midCat"/>
        <c:dispUnits/>
        <c:minorUnit val="0.2"/>
      </c:valAx>
      <c:valAx>
        <c:axId val="2768382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Dissolved Oxygen (DO)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95"/>
          <c:w val="0.919"/>
          <c:h val="0.69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DO'!$B$9:$O$9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'Chlorophyll a vs. DO'!$B$2:$O$2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7404"/>
        <c:crosses val="autoZero"/>
        <c:crossBetween val="midCat"/>
        <c:dispUnits/>
        <c:majorUnit val="1"/>
        <c:minorUnit val="1"/>
      </c:valAx>
      <c:valAx>
        <c:axId val="2779740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7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Dissolved Oxygen Concentration vs. Depth in Chatfield Reservoir</a:t>
            </a:r>
          </a:p>
        </c:rich>
      </c:tx>
      <c:layout>
        <c:manualLayout>
          <c:xMode val="factor"/>
          <c:yMode val="factor"/>
          <c:x val="0.01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15"/>
          <c:w val="0.83725"/>
          <c:h val="0.8545"/>
        </c:manualLayout>
      </c:layout>
      <c:lineChart>
        <c:grouping val="standard"/>
        <c:varyColors val="0"/>
        <c:ser>
          <c:idx val="0"/>
          <c:order val="0"/>
          <c:tx>
            <c:v>DO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DO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DO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DO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DO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DO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DO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DO'!$B$13:$O$13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DO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DO'!$B$14:$O$14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DO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DO'!$B$15:$O$15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DO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DO'!$B$16:$O$16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836839"/>
        <c:axId val="34531552"/>
      </c:lineChart>
      <c:dateAx>
        <c:axId val="3836839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3453155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between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244"/>
          <c:w val="0.1115"/>
          <c:h val="0.5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vs. Depth in Chatfield Reservoir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375"/>
          <c:w val="0.85625"/>
          <c:h val="0.869"/>
        </c:manualLayout>
      </c:layout>
      <c:lineChart>
        <c:grouping val="standard"/>
        <c:varyColors val="0"/>
        <c:ser>
          <c:idx val="0"/>
          <c:order val="0"/>
          <c:tx>
            <c:v>T°C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T°C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T°C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T°C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T°C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T°C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T°C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T°C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T°C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T°C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T°C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2348513"/>
        <c:axId val="45592298"/>
      </c:lineChart>
      <c:dateAx>
        <c:axId val="42348513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4559229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8513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078"/>
          <c:w val="0.108"/>
          <c:h val="0.8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Alkalinity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85"/>
          <c:w val="0.77525"/>
          <c:h val="0.7667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CaCO3'!$B$3:$AK$3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CaCO3'!$B$5:$AK$5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7677499"/>
        <c:axId val="1988628"/>
      </c:lineChart>
      <c:catAx>
        <c:axId val="7677499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Alkalinity as CaCO3 (mg/L)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33225"/>
          <c:w val="0.1707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Chlorophyll a Data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575"/>
          <c:w val="0.9495"/>
          <c:h val="0.83125"/>
        </c:manualLayout>
      </c:layout>
      <c:lineChart>
        <c:grouping val="standard"/>
        <c:varyColors val="0"/>
        <c:ser>
          <c:idx val="3"/>
          <c:order val="0"/>
          <c:tx>
            <c:v>Chatfield Reservoir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a'!$B$5:$R$5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a'!$B$11:$R$11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Growing Season Avg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a'!$B$12:$R$12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'Chlorophyll a'!$B$13:$R$13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Electrical Conductivity (EC)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95"/>
          <c:w val="0.79225"/>
          <c:h val="0.7487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Conductivity!$B$2:$AC$2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Conductivity!$C$3:$AC$3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Conductivity!$C$4:$AC$4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(Avg. Top 3m)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40423759"/>
        <c:axId val="28269512"/>
      </c:lineChart>
      <c:catAx>
        <c:axId val="40423759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(μs/cm 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27275"/>
          <c:w val="0.18125"/>
          <c:h val="0.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Instantaneous Stream Flows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95"/>
          <c:w val="0.8215"/>
          <c:h val="0.83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Streamflow'!$B$3:$Q$3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42625"/>
          <c:w val="0.161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Nitrite-Nitrate Concentrations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975"/>
          <c:w val="0.7055"/>
          <c:h val="0.768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dissolved'!$B$2:$AA$2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dissolved'!$B$6:$AA$6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053091"/>
        <c:axId val="54477820"/>
      </c:lineChart>
      <c:catAx>
        <c:axId val="6053091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820"/>
        <c:crosses val="autoZero"/>
        <c:auto val="1"/>
        <c:lblOffset val="100"/>
        <c:noMultiLvlLbl val="0"/>
      </c:cat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015"/>
          <c:w val="0.219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142875</xdr:rowOff>
    </xdr:from>
    <xdr:to>
      <xdr:col>15</xdr:col>
      <xdr:colOff>209550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80975" y="2790825"/>
        <a:ext cx="8610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66675</xdr:rowOff>
    </xdr:from>
    <xdr:to>
      <xdr:col>15</xdr:col>
      <xdr:colOff>409575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257550" y="2038350"/>
        <a:ext cx="8753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142875</xdr:rowOff>
    </xdr:from>
    <xdr:to>
      <xdr:col>16</xdr:col>
      <xdr:colOff>228600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57525" y="2114550"/>
        <a:ext cx="9267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</xdr:row>
      <xdr:rowOff>0</xdr:rowOff>
    </xdr:from>
    <xdr:to>
      <xdr:col>16</xdr:col>
      <xdr:colOff>352425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228975" y="1485900"/>
        <a:ext cx="9372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85725</xdr:rowOff>
    </xdr:from>
    <xdr:to>
      <xdr:col>13</xdr:col>
      <xdr:colOff>590550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181350" y="1895475"/>
        <a:ext cx="7677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76200</xdr:rowOff>
    </xdr:from>
    <xdr:to>
      <xdr:col>18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4048125" y="1400175"/>
        <a:ext cx="9334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0.73475</cdr:y>
    </cdr:from>
    <cdr:to>
      <cdr:x>0.30325</cdr:x>
      <cdr:y>0.8075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3562350"/>
          <a:ext cx="2571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30 μg/L</a:t>
          </a:r>
        </a:p>
      </cdr:txBody>
    </cdr:sp>
  </cdr:relSizeAnchor>
  <cdr:relSizeAnchor xmlns:cdr="http://schemas.openxmlformats.org/drawingml/2006/chartDrawing">
    <cdr:from>
      <cdr:x>0.316</cdr:x>
      <cdr:y>0.605</cdr:y>
    </cdr:from>
    <cdr:to>
      <cdr:x>0.607</cdr:x>
      <cdr:y>0.6785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933700"/>
          <a:ext cx="3171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2009 Average= 18.33 μg/L</a:t>
          </a:r>
        </a:p>
      </cdr:txBody>
    </cdr:sp>
  </cdr:relSizeAnchor>
  <cdr:relSizeAnchor xmlns:cdr="http://schemas.openxmlformats.org/drawingml/2006/chartDrawing">
    <cdr:from>
      <cdr:x>0.59325</cdr:x>
      <cdr:y>0.64725</cdr:y>
    </cdr:from>
    <cdr:to>
      <cdr:x>0.628</cdr:x>
      <cdr:y>0.79425</cdr:y>
    </cdr:to>
    <cdr:sp>
      <cdr:nvSpPr>
        <cdr:cNvPr id="3" name="Line 3"/>
        <cdr:cNvSpPr>
          <a:spLocks/>
        </cdr:cNvSpPr>
      </cdr:nvSpPr>
      <cdr:spPr>
        <a:xfrm>
          <a:off x="6457950" y="3143250"/>
          <a:ext cx="3810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0.61825</cdr:y>
    </cdr:from>
    <cdr:to>
      <cdr:x>0.30125</cdr:x>
      <cdr:y>0.67775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23900" y="3000375"/>
          <a:ext cx="2552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35 μg/L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28575</xdr:rowOff>
    </xdr:from>
    <xdr:to>
      <xdr:col>19</xdr:col>
      <xdr:colOff>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3800475" y="2352675"/>
        <a:ext cx="10201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38</xdr:row>
      <xdr:rowOff>66675</xdr:rowOff>
    </xdr:from>
    <xdr:to>
      <xdr:col>20</xdr:col>
      <xdr:colOff>104775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3838575" y="6276975"/>
        <a:ext cx="108775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65</xdr:row>
      <xdr:rowOff>152400</xdr:rowOff>
    </xdr:from>
    <xdr:to>
      <xdr:col>20</xdr:col>
      <xdr:colOff>9525</xdr:colOff>
      <xdr:row>95</xdr:row>
      <xdr:rowOff>152400</xdr:rowOff>
    </xdr:to>
    <xdr:graphicFrame>
      <xdr:nvGraphicFramePr>
        <xdr:cNvPr id="3" name="Chart 7"/>
        <xdr:cNvGraphicFramePr/>
      </xdr:nvGraphicFramePr>
      <xdr:xfrm>
        <a:off x="3733800" y="10734675"/>
        <a:ext cx="108870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57150</xdr:rowOff>
    </xdr:from>
    <xdr:to>
      <xdr:col>17</xdr:col>
      <xdr:colOff>342900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3571875" y="4162425"/>
        <a:ext cx="948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35</xdr:row>
      <xdr:rowOff>47625</xdr:rowOff>
    </xdr:from>
    <xdr:to>
      <xdr:col>13</xdr:col>
      <xdr:colOff>342900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3324225" y="5743575"/>
        <a:ext cx="7343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7</xdr:row>
      <xdr:rowOff>47625</xdr:rowOff>
    </xdr:from>
    <xdr:to>
      <xdr:col>18</xdr:col>
      <xdr:colOff>57150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057525" y="1209675"/>
        <a:ext cx="104298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60</xdr:row>
      <xdr:rowOff>142875</xdr:rowOff>
    </xdr:from>
    <xdr:to>
      <xdr:col>13</xdr:col>
      <xdr:colOff>333375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3305175" y="9886950"/>
        <a:ext cx="73533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142875</xdr:rowOff>
    </xdr:from>
    <xdr:to>
      <xdr:col>19</xdr:col>
      <xdr:colOff>161925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323975" y="3495675"/>
        <a:ext cx="9363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133350</xdr:rowOff>
    </xdr:from>
    <xdr:to>
      <xdr:col>15</xdr:col>
      <xdr:colOff>133350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266700" y="2771775"/>
        <a:ext cx="8220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123825</xdr:rowOff>
    </xdr:from>
    <xdr:to>
      <xdr:col>14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228975" y="2124075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104775</xdr:rowOff>
    </xdr:from>
    <xdr:to>
      <xdr:col>13</xdr:col>
      <xdr:colOff>104775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952750" y="2105025"/>
        <a:ext cx="7419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123825</xdr:rowOff>
    </xdr:from>
    <xdr:to>
      <xdr:col>14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228975" y="2124075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20</xdr:row>
      <xdr:rowOff>0</xdr:rowOff>
    </xdr:from>
    <xdr:to>
      <xdr:col>16</xdr:col>
      <xdr:colOff>533400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1200150" y="3152775"/>
        <a:ext cx="82867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95250</xdr:rowOff>
    </xdr:from>
    <xdr:to>
      <xdr:col>15</xdr:col>
      <xdr:colOff>276225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2771775"/>
        <a:ext cx="8296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85725</xdr:rowOff>
    </xdr:from>
    <xdr:to>
      <xdr:col>16</xdr:col>
      <xdr:colOff>47625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52750" y="1895475"/>
        <a:ext cx="9134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0.71225</cdr:y>
    </cdr:from>
    <cdr:to>
      <cdr:x>0.3385</cdr:x>
      <cdr:y>0.78025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686050"/>
          <a:ext cx="2466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10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0.40025</cdr:x>
      <cdr:y>0.552</cdr:y>
    </cdr:from>
    <cdr:to>
      <cdr:x>0.6965</cdr:x>
      <cdr:y>0.65725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085975"/>
          <a:ext cx="2705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2009 Average = 13.1 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0.069</cdr:x>
      <cdr:y>0.6215</cdr:y>
    </cdr:from>
    <cdr:to>
      <cdr:x>0.3395</cdr:x>
      <cdr:y>0.6915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" y="2343150"/>
          <a:ext cx="2476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11.2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19050</xdr:rowOff>
    </xdr:from>
    <xdr:to>
      <xdr:col>17</xdr:col>
      <xdr:colOff>104775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3790950" y="2962275"/>
        <a:ext cx="9144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85725</xdr:rowOff>
    </xdr:from>
    <xdr:to>
      <xdr:col>17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48100" y="1895475"/>
        <a:ext cx="9058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11</xdr:row>
      <xdr:rowOff>85725</xdr:rowOff>
    </xdr:from>
    <xdr:to>
      <xdr:col>14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162300" y="1895475"/>
        <a:ext cx="7915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32.140625" defaultRowHeight="12.75"/>
  <cols>
    <col min="1" max="1" width="10.140625" style="4" customWidth="1"/>
    <col min="2" max="2" width="27.8515625" style="4" bestFit="1" customWidth="1"/>
    <col min="3" max="3" width="12.28125" style="4" bestFit="1" customWidth="1"/>
    <col min="4" max="4" width="13.7109375" style="4" bestFit="1" customWidth="1"/>
    <col min="5" max="5" width="9.7109375" style="4" bestFit="1" customWidth="1"/>
    <col min="6" max="6" width="11.57421875" style="4" bestFit="1" customWidth="1"/>
    <col min="7" max="7" width="29.28125" style="4" bestFit="1" customWidth="1"/>
    <col min="8" max="16384" width="32.140625" style="4" customWidth="1"/>
  </cols>
  <sheetData>
    <row r="1" ht="12" thickBot="1"/>
    <row r="2" spans="1:7" ht="12" thickBot="1">
      <c r="A2" s="43" t="s">
        <v>6</v>
      </c>
      <c r="B2" s="44" t="s">
        <v>7</v>
      </c>
      <c r="C2" s="44" t="s">
        <v>8</v>
      </c>
      <c r="D2" s="44" t="s">
        <v>9</v>
      </c>
      <c r="E2" s="44" t="s">
        <v>10</v>
      </c>
      <c r="F2" s="44" t="s">
        <v>11</v>
      </c>
      <c r="G2" s="44" t="s">
        <v>12</v>
      </c>
    </row>
    <row r="3" spans="1:7" ht="12" thickBot="1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</row>
    <row r="4" spans="1:7" ht="12" thickBot="1">
      <c r="A4" s="5" t="s">
        <v>20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22</v>
      </c>
    </row>
    <row r="5" spans="1:7" ht="12" thickBot="1">
      <c r="A5" s="5" t="s">
        <v>23</v>
      </c>
      <c r="B5" s="6" t="s">
        <v>24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25</v>
      </c>
    </row>
    <row r="6" spans="1:7" ht="12" thickBot="1">
      <c r="A6" s="5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29</v>
      </c>
    </row>
    <row r="7" spans="1:7" ht="12" thickBot="1">
      <c r="A7" s="5" t="s">
        <v>30</v>
      </c>
      <c r="B7" s="6" t="s">
        <v>31</v>
      </c>
      <c r="C7" s="6" t="s">
        <v>32</v>
      </c>
      <c r="D7" s="6" t="s">
        <v>16</v>
      </c>
      <c r="E7" s="6" t="s">
        <v>17</v>
      </c>
      <c r="F7" s="6" t="s">
        <v>18</v>
      </c>
      <c r="G7" s="6" t="s">
        <v>33</v>
      </c>
    </row>
    <row r="8" spans="1:7" ht="12" thickBot="1">
      <c r="A8" s="5" t="s">
        <v>34</v>
      </c>
      <c r="B8" s="6" t="s">
        <v>35</v>
      </c>
      <c r="C8" s="6" t="s">
        <v>15</v>
      </c>
      <c r="D8" s="6" t="s">
        <v>28</v>
      </c>
      <c r="E8" s="6" t="s">
        <v>17</v>
      </c>
      <c r="F8" s="6" t="s">
        <v>18</v>
      </c>
      <c r="G8" s="6" t="s">
        <v>36</v>
      </c>
    </row>
    <row r="9" spans="1:7" ht="12" thickBot="1">
      <c r="A9" s="5" t="s">
        <v>37</v>
      </c>
      <c r="B9" s="6" t="s">
        <v>38</v>
      </c>
      <c r="C9" s="6" t="s">
        <v>39</v>
      </c>
      <c r="D9" s="6" t="s">
        <v>16</v>
      </c>
      <c r="E9" s="6" t="s">
        <v>17</v>
      </c>
      <c r="F9" s="6" t="s">
        <v>18</v>
      </c>
      <c r="G9" s="6" t="s">
        <v>40</v>
      </c>
    </row>
    <row r="10" spans="1:7" ht="12" thickBot="1">
      <c r="A10" s="5" t="s">
        <v>41</v>
      </c>
      <c r="B10" s="6" t="s">
        <v>42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22</v>
      </c>
    </row>
    <row r="11" spans="1:7" ht="12" thickBot="1">
      <c r="A11" s="5" t="s">
        <v>43</v>
      </c>
      <c r="B11" s="6" t="s">
        <v>44</v>
      </c>
      <c r="C11" s="6" t="s">
        <v>45</v>
      </c>
      <c r="D11" s="6" t="s">
        <v>16</v>
      </c>
      <c r="E11" s="6" t="s">
        <v>17</v>
      </c>
      <c r="F11" s="6" t="s">
        <v>18</v>
      </c>
      <c r="G11" s="6"/>
    </row>
    <row r="12" spans="1:7" ht="12" thickBot="1">
      <c r="A12" s="5" t="s">
        <v>46</v>
      </c>
      <c r="B12" s="6" t="s">
        <v>46</v>
      </c>
      <c r="C12" s="6" t="s">
        <v>39</v>
      </c>
      <c r="D12" s="6" t="s">
        <v>16</v>
      </c>
      <c r="E12" s="6" t="s">
        <v>17</v>
      </c>
      <c r="F12" s="6" t="s">
        <v>18</v>
      </c>
      <c r="G12" s="6" t="s">
        <v>47</v>
      </c>
    </row>
    <row r="13" spans="1:7" ht="12" thickBot="1">
      <c r="A13" s="5" t="s">
        <v>48</v>
      </c>
      <c r="B13" s="6" t="s">
        <v>49</v>
      </c>
      <c r="C13" s="6" t="s">
        <v>50</v>
      </c>
      <c r="D13" s="6" t="s">
        <v>16</v>
      </c>
      <c r="E13" s="6" t="s">
        <v>17</v>
      </c>
      <c r="F13" s="6" t="s">
        <v>18</v>
      </c>
      <c r="G13" s="6" t="s">
        <v>51</v>
      </c>
    </row>
    <row r="14" spans="1:7" ht="12" thickBot="1">
      <c r="A14" s="5" t="s">
        <v>52</v>
      </c>
      <c r="B14" s="6" t="s">
        <v>53</v>
      </c>
      <c r="C14" s="6" t="s">
        <v>54</v>
      </c>
      <c r="D14" s="6" t="s">
        <v>16</v>
      </c>
      <c r="E14" s="6" t="s">
        <v>17</v>
      </c>
      <c r="F14" s="6" t="s">
        <v>18</v>
      </c>
      <c r="G14" s="6" t="s">
        <v>55</v>
      </c>
    </row>
    <row r="15" spans="1:7" ht="12" thickBot="1">
      <c r="A15" s="5" t="s">
        <v>56</v>
      </c>
      <c r="B15" s="6" t="s">
        <v>57</v>
      </c>
      <c r="C15" s="6" t="s">
        <v>58</v>
      </c>
      <c r="D15" s="6" t="s">
        <v>16</v>
      </c>
      <c r="E15" s="6" t="s">
        <v>17</v>
      </c>
      <c r="F15" s="6" t="s">
        <v>18</v>
      </c>
      <c r="G15" s="6" t="s">
        <v>59</v>
      </c>
    </row>
    <row r="16" spans="1:7" ht="12" thickBot="1">
      <c r="A16" s="5" t="s">
        <v>60</v>
      </c>
      <c r="B16" s="6" t="s">
        <v>61</v>
      </c>
      <c r="C16" s="6" t="s">
        <v>15</v>
      </c>
      <c r="D16" s="6" t="s">
        <v>28</v>
      </c>
      <c r="E16" s="6" t="s">
        <v>17</v>
      </c>
      <c r="F16" s="6" t="s">
        <v>18</v>
      </c>
      <c r="G16" s="6" t="s">
        <v>29</v>
      </c>
    </row>
    <row r="17" spans="1:7" ht="12" thickBot="1">
      <c r="A17" s="5" t="s">
        <v>62</v>
      </c>
      <c r="B17" s="6" t="s">
        <v>63</v>
      </c>
      <c r="C17" s="6" t="s">
        <v>32</v>
      </c>
      <c r="D17" s="6" t="s">
        <v>16</v>
      </c>
      <c r="E17" s="6" t="s">
        <v>17</v>
      </c>
      <c r="F17" s="6" t="s">
        <v>18</v>
      </c>
      <c r="G17" s="6" t="s">
        <v>33</v>
      </c>
    </row>
    <row r="18" spans="1:7" ht="12" thickBot="1">
      <c r="A18" s="5" t="s">
        <v>64</v>
      </c>
      <c r="B18" s="6" t="s">
        <v>65</v>
      </c>
      <c r="C18" s="6" t="s">
        <v>15</v>
      </c>
      <c r="D18" s="6" t="s">
        <v>16</v>
      </c>
      <c r="E18" s="6" t="s">
        <v>17</v>
      </c>
      <c r="F18" s="6" t="s">
        <v>18</v>
      </c>
      <c r="G18" s="6" t="s">
        <v>66</v>
      </c>
    </row>
    <row r="19" spans="1:7" ht="12" thickBot="1">
      <c r="A19" s="5" t="s">
        <v>67</v>
      </c>
      <c r="B19" s="6" t="s">
        <v>68</v>
      </c>
      <c r="C19" s="6" t="s">
        <v>69</v>
      </c>
      <c r="D19" s="6" t="s">
        <v>18</v>
      </c>
      <c r="E19" s="6" t="s">
        <v>70</v>
      </c>
      <c r="F19" s="6" t="s">
        <v>18</v>
      </c>
      <c r="G19" s="6" t="s">
        <v>71</v>
      </c>
    </row>
    <row r="20" spans="1:7" ht="12" thickBot="1">
      <c r="A20" s="5" t="s">
        <v>72</v>
      </c>
      <c r="B20" s="6" t="s">
        <v>73</v>
      </c>
      <c r="C20" s="6" t="s">
        <v>15</v>
      </c>
      <c r="D20" s="6" t="s">
        <v>16</v>
      </c>
      <c r="E20" s="6" t="s">
        <v>74</v>
      </c>
      <c r="F20" s="6" t="s">
        <v>18</v>
      </c>
      <c r="G20" s="6" t="s">
        <v>75</v>
      </c>
    </row>
    <row r="21" spans="1:7" ht="12" thickBot="1">
      <c r="A21" s="5" t="s">
        <v>76</v>
      </c>
      <c r="B21" s="6" t="s">
        <v>77</v>
      </c>
      <c r="C21" s="6" t="s">
        <v>15</v>
      </c>
      <c r="D21" s="6" t="s">
        <v>16</v>
      </c>
      <c r="E21" s="6" t="s">
        <v>17</v>
      </c>
      <c r="F21" s="6" t="s">
        <v>18</v>
      </c>
      <c r="G21" s="6" t="s">
        <v>78</v>
      </c>
    </row>
    <row r="22" spans="1:7" ht="12" thickBot="1">
      <c r="A22" s="5" t="s">
        <v>79</v>
      </c>
      <c r="B22" s="6" t="s">
        <v>80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22</v>
      </c>
    </row>
    <row r="23" spans="1:7" ht="12" thickBot="1">
      <c r="A23" s="5" t="s">
        <v>81</v>
      </c>
      <c r="B23" s="6" t="s">
        <v>82</v>
      </c>
      <c r="C23" s="6" t="s">
        <v>69</v>
      </c>
      <c r="D23" s="6" t="s">
        <v>18</v>
      </c>
      <c r="E23" s="6" t="s">
        <v>17</v>
      </c>
      <c r="F23" s="6" t="s">
        <v>18</v>
      </c>
      <c r="G23" s="6" t="s">
        <v>18</v>
      </c>
    </row>
    <row r="24" spans="1:7" ht="12" thickBot="1">
      <c r="A24" s="5" t="s">
        <v>83</v>
      </c>
      <c r="B24" s="6" t="s">
        <v>84</v>
      </c>
      <c r="C24" s="6" t="s">
        <v>85</v>
      </c>
      <c r="D24" s="6" t="s">
        <v>28</v>
      </c>
      <c r="E24" s="6" t="s">
        <v>17</v>
      </c>
      <c r="F24" s="6" t="s">
        <v>18</v>
      </c>
      <c r="G24" s="6" t="s">
        <v>29</v>
      </c>
    </row>
    <row r="25" spans="1:7" ht="12" thickBot="1">
      <c r="A25" s="5" t="s">
        <v>86</v>
      </c>
      <c r="B25" s="6" t="s">
        <v>87</v>
      </c>
      <c r="C25" s="6" t="s">
        <v>15</v>
      </c>
      <c r="D25" s="6" t="s">
        <v>28</v>
      </c>
      <c r="E25" s="6" t="s">
        <v>17</v>
      </c>
      <c r="F25" s="6" t="s">
        <v>18</v>
      </c>
      <c r="G25" s="6" t="s">
        <v>29</v>
      </c>
    </row>
    <row r="26" spans="1:7" ht="12" thickBot="1">
      <c r="A26" s="5" t="s">
        <v>88</v>
      </c>
      <c r="B26" s="6" t="s">
        <v>89</v>
      </c>
      <c r="C26" s="6" t="s">
        <v>32</v>
      </c>
      <c r="D26" s="6" t="s">
        <v>16</v>
      </c>
      <c r="E26" s="6" t="s">
        <v>17</v>
      </c>
      <c r="F26" s="6" t="s">
        <v>18</v>
      </c>
      <c r="G26" s="6" t="s">
        <v>33</v>
      </c>
    </row>
    <row r="27" spans="1:7" ht="12" thickBot="1">
      <c r="A27" s="5" t="s">
        <v>90</v>
      </c>
      <c r="B27" s="6" t="s">
        <v>91</v>
      </c>
      <c r="C27" s="6" t="s">
        <v>15</v>
      </c>
      <c r="D27" s="6" t="s">
        <v>28</v>
      </c>
      <c r="E27" s="6" t="s">
        <v>17</v>
      </c>
      <c r="F27" s="6" t="s">
        <v>18</v>
      </c>
      <c r="G27" s="6" t="s">
        <v>29</v>
      </c>
    </row>
    <row r="28" spans="1:7" ht="12" thickBot="1">
      <c r="A28" s="5" t="s">
        <v>92</v>
      </c>
      <c r="B28" s="6" t="s">
        <v>93</v>
      </c>
      <c r="C28" s="6" t="s">
        <v>85</v>
      </c>
      <c r="D28" s="6" t="s">
        <v>28</v>
      </c>
      <c r="E28" s="6" t="s">
        <v>17</v>
      </c>
      <c r="F28" s="6" t="s">
        <v>18</v>
      </c>
      <c r="G28" s="6" t="s">
        <v>29</v>
      </c>
    </row>
    <row r="29" spans="1:7" ht="12" thickBot="1">
      <c r="A29" s="5" t="s">
        <v>94</v>
      </c>
      <c r="B29" s="6" t="s">
        <v>95</v>
      </c>
      <c r="C29" s="6" t="s">
        <v>15</v>
      </c>
      <c r="D29" s="6" t="s">
        <v>28</v>
      </c>
      <c r="E29" s="6" t="s">
        <v>17</v>
      </c>
      <c r="F29" s="6" t="s">
        <v>18</v>
      </c>
      <c r="G29" s="6" t="s">
        <v>96</v>
      </c>
    </row>
    <row r="30" spans="1:7" ht="12" thickBot="1">
      <c r="A30" s="5" t="s">
        <v>97</v>
      </c>
      <c r="B30" s="6" t="s">
        <v>98</v>
      </c>
      <c r="C30" s="6" t="s">
        <v>32</v>
      </c>
      <c r="D30" s="6" t="s">
        <v>16</v>
      </c>
      <c r="E30" s="6" t="s">
        <v>17</v>
      </c>
      <c r="F30" s="6" t="s">
        <v>18</v>
      </c>
      <c r="G30" s="6" t="s">
        <v>99</v>
      </c>
    </row>
    <row r="31" spans="1:7" ht="12" thickBot="1">
      <c r="A31" s="5" t="s">
        <v>100</v>
      </c>
      <c r="B31" s="6" t="s">
        <v>101</v>
      </c>
      <c r="C31" s="6" t="s">
        <v>85</v>
      </c>
      <c r="D31" s="6" t="s">
        <v>28</v>
      </c>
      <c r="E31" s="6" t="s">
        <v>17</v>
      </c>
      <c r="F31" s="6" t="s">
        <v>18</v>
      </c>
      <c r="G31" s="6" t="s">
        <v>29</v>
      </c>
    </row>
    <row r="32" spans="1:7" ht="12" thickBot="1">
      <c r="A32" s="5" t="s">
        <v>102</v>
      </c>
      <c r="B32" s="6" t="s">
        <v>103</v>
      </c>
      <c r="C32" s="6" t="s">
        <v>15</v>
      </c>
      <c r="D32" s="6" t="s">
        <v>28</v>
      </c>
      <c r="E32" s="6" t="s">
        <v>74</v>
      </c>
      <c r="F32" s="6" t="s">
        <v>18</v>
      </c>
      <c r="G32" s="6" t="s">
        <v>104</v>
      </c>
    </row>
    <row r="33" spans="1:7" ht="12" thickBot="1">
      <c r="A33" s="5" t="s">
        <v>105</v>
      </c>
      <c r="B33" s="6" t="s">
        <v>106</v>
      </c>
      <c r="C33" s="6" t="s">
        <v>15</v>
      </c>
      <c r="D33" s="6" t="s">
        <v>16</v>
      </c>
      <c r="E33" s="6" t="s">
        <v>17</v>
      </c>
      <c r="F33" s="6" t="s">
        <v>18</v>
      </c>
      <c r="G33" s="6" t="s">
        <v>107</v>
      </c>
    </row>
    <row r="34" spans="1:7" ht="12" thickBot="1">
      <c r="A34" s="5" t="s">
        <v>108</v>
      </c>
      <c r="B34" s="6" t="s">
        <v>109</v>
      </c>
      <c r="C34" s="6" t="s">
        <v>15</v>
      </c>
      <c r="D34" s="6" t="s">
        <v>28</v>
      </c>
      <c r="E34" s="6" t="s">
        <v>17</v>
      </c>
      <c r="F34" s="6" t="s">
        <v>18</v>
      </c>
      <c r="G34" s="6" t="s">
        <v>110</v>
      </c>
    </row>
    <row r="35" spans="1:7" ht="12" thickBot="1">
      <c r="A35" s="5" t="s">
        <v>111</v>
      </c>
      <c r="B35" s="6" t="s">
        <v>112</v>
      </c>
      <c r="C35" s="6" t="s">
        <v>15</v>
      </c>
      <c r="D35" s="6" t="s">
        <v>28</v>
      </c>
      <c r="E35" s="6" t="s">
        <v>17</v>
      </c>
      <c r="F35" s="6" t="s">
        <v>18</v>
      </c>
      <c r="G35" s="6" t="s">
        <v>110</v>
      </c>
    </row>
    <row r="36" spans="1:7" ht="12" thickBot="1">
      <c r="A36" s="5" t="s">
        <v>113</v>
      </c>
      <c r="B36" s="6" t="s">
        <v>114</v>
      </c>
      <c r="C36" s="6" t="s">
        <v>15</v>
      </c>
      <c r="D36" s="6" t="s">
        <v>16</v>
      </c>
      <c r="E36" s="6" t="s">
        <v>17</v>
      </c>
      <c r="F36" s="6" t="s">
        <v>18</v>
      </c>
      <c r="G36" s="6" t="s">
        <v>115</v>
      </c>
    </row>
    <row r="37" spans="1:7" ht="12" thickBot="1">
      <c r="A37" s="5" t="s">
        <v>116</v>
      </c>
      <c r="B37" s="6" t="s">
        <v>117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118</v>
      </c>
    </row>
    <row r="38" spans="1:7" ht="12" thickBot="1">
      <c r="A38" s="5" t="s">
        <v>119</v>
      </c>
      <c r="B38" s="6" t="s">
        <v>120</v>
      </c>
      <c r="C38" s="6" t="s">
        <v>15</v>
      </c>
      <c r="D38" s="6" t="s">
        <v>16</v>
      </c>
      <c r="E38" s="6" t="s">
        <v>17</v>
      </c>
      <c r="F38" s="6" t="s">
        <v>18</v>
      </c>
      <c r="G38" s="6" t="s">
        <v>55</v>
      </c>
    </row>
    <row r="39" spans="1:7" ht="12" thickBot="1">
      <c r="A39" s="5" t="s">
        <v>121</v>
      </c>
      <c r="B39" s="6" t="s">
        <v>121</v>
      </c>
      <c r="C39" s="6" t="s">
        <v>122</v>
      </c>
      <c r="D39" s="6" t="s">
        <v>16</v>
      </c>
      <c r="E39" s="6" t="s">
        <v>17</v>
      </c>
      <c r="F39" s="6" t="s">
        <v>18</v>
      </c>
      <c r="G39" s="6" t="s">
        <v>55</v>
      </c>
    </row>
    <row r="40" spans="1:7" ht="12" thickBot="1">
      <c r="A40" s="5" t="s">
        <v>123</v>
      </c>
      <c r="B40" s="6" t="s">
        <v>124</v>
      </c>
      <c r="C40" s="6" t="s">
        <v>85</v>
      </c>
      <c r="D40" s="6" t="s">
        <v>28</v>
      </c>
      <c r="E40" s="6" t="s">
        <v>17</v>
      </c>
      <c r="F40" s="6" t="s">
        <v>18</v>
      </c>
      <c r="G40" s="6" t="s">
        <v>125</v>
      </c>
    </row>
    <row r="41" spans="1:9" ht="23.25" thickBot="1">
      <c r="A41" s="5" t="s">
        <v>126</v>
      </c>
      <c r="B41" s="6" t="s">
        <v>127</v>
      </c>
      <c r="C41" s="6" t="s">
        <v>15</v>
      </c>
      <c r="D41" s="6" t="s">
        <v>16</v>
      </c>
      <c r="E41" s="6" t="s">
        <v>17</v>
      </c>
      <c r="F41" s="6" t="s">
        <v>18</v>
      </c>
      <c r="G41" s="6" t="s">
        <v>128</v>
      </c>
      <c r="I41" s="4">
        <v>0.002</v>
      </c>
    </row>
    <row r="42" spans="1:7" ht="12" thickBot="1">
      <c r="A42" s="5" t="s">
        <v>129</v>
      </c>
      <c r="B42" s="6" t="s">
        <v>130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131</v>
      </c>
    </row>
    <row r="43" spans="1:7" ht="12" thickBot="1">
      <c r="A43" s="5" t="s">
        <v>132</v>
      </c>
      <c r="B43" s="6" t="s">
        <v>133</v>
      </c>
      <c r="C43" s="6" t="s">
        <v>15</v>
      </c>
      <c r="D43" s="6" t="s">
        <v>16</v>
      </c>
      <c r="E43" s="6" t="s">
        <v>17</v>
      </c>
      <c r="F43" s="6" t="s">
        <v>18</v>
      </c>
      <c r="G43" s="6" t="s">
        <v>134</v>
      </c>
    </row>
    <row r="44" spans="1:7" ht="12" thickBot="1">
      <c r="A44" s="5" t="s">
        <v>135</v>
      </c>
      <c r="B44" s="6" t="s">
        <v>136</v>
      </c>
      <c r="C44" s="6" t="s">
        <v>137</v>
      </c>
      <c r="D44" s="6" t="s">
        <v>16</v>
      </c>
      <c r="E44" s="6" t="s">
        <v>17</v>
      </c>
      <c r="F44" s="6" t="s">
        <v>18</v>
      </c>
      <c r="G44" s="6"/>
    </row>
    <row r="45" spans="1:7" ht="12" thickBot="1">
      <c r="A45" s="5" t="s">
        <v>138</v>
      </c>
      <c r="B45" s="6" t="s">
        <v>139</v>
      </c>
      <c r="C45" s="6" t="s">
        <v>15</v>
      </c>
      <c r="D45" s="6" t="s">
        <v>140</v>
      </c>
      <c r="E45" s="6" t="s">
        <v>17</v>
      </c>
      <c r="F45" s="6" t="s">
        <v>18</v>
      </c>
      <c r="G45" s="6" t="s">
        <v>141</v>
      </c>
    </row>
    <row r="46" spans="1:7" ht="12" thickBot="1">
      <c r="A46" s="5" t="s">
        <v>142</v>
      </c>
      <c r="B46" s="6" t="s">
        <v>143</v>
      </c>
      <c r="C46" s="6" t="s">
        <v>144</v>
      </c>
      <c r="D46" s="6" t="s">
        <v>18</v>
      </c>
      <c r="E46" s="6" t="s">
        <v>17</v>
      </c>
      <c r="F46" s="6" t="s">
        <v>18</v>
      </c>
      <c r="G46" s="6"/>
    </row>
    <row r="47" spans="1:7" ht="12" thickBot="1">
      <c r="A47" s="5" t="s">
        <v>145</v>
      </c>
      <c r="B47" s="6" t="s">
        <v>145</v>
      </c>
      <c r="C47" s="6" t="s">
        <v>39</v>
      </c>
      <c r="D47" s="6" t="s">
        <v>16</v>
      </c>
      <c r="E47" s="6" t="s">
        <v>17</v>
      </c>
      <c r="F47" s="6" t="s">
        <v>18</v>
      </c>
      <c r="G47" s="6" t="s">
        <v>47</v>
      </c>
    </row>
    <row r="48" spans="1:7" ht="12" thickBot="1">
      <c r="A48" s="5" t="s">
        <v>146</v>
      </c>
      <c r="B48" s="6" t="s">
        <v>147</v>
      </c>
      <c r="C48" s="6" t="s">
        <v>144</v>
      </c>
      <c r="D48" s="6" t="s">
        <v>18</v>
      </c>
      <c r="E48" s="6" t="s">
        <v>17</v>
      </c>
      <c r="F48" s="6" t="s">
        <v>18</v>
      </c>
      <c r="G48" s="6" t="s">
        <v>146</v>
      </c>
    </row>
    <row r="49" spans="1:7" ht="12" thickBot="1">
      <c r="A49" s="5" t="s">
        <v>148</v>
      </c>
      <c r="B49" s="6" t="s">
        <v>149</v>
      </c>
      <c r="C49" s="6" t="s">
        <v>15</v>
      </c>
      <c r="D49" s="6" t="s">
        <v>28</v>
      </c>
      <c r="E49" s="6" t="s">
        <v>17</v>
      </c>
      <c r="F49" s="6" t="s">
        <v>18</v>
      </c>
      <c r="G49" s="6" t="s">
        <v>150</v>
      </c>
    </row>
    <row r="50" spans="1:7" ht="12" thickBot="1">
      <c r="A50" s="5" t="s">
        <v>151</v>
      </c>
      <c r="B50" s="6" t="s">
        <v>152</v>
      </c>
      <c r="C50" s="6" t="s">
        <v>32</v>
      </c>
      <c r="D50" s="6" t="s">
        <v>18</v>
      </c>
      <c r="E50" s="6" t="s">
        <v>18</v>
      </c>
      <c r="F50" s="6" t="s">
        <v>18</v>
      </c>
      <c r="G50" s="6" t="s">
        <v>153</v>
      </c>
    </row>
    <row r="51" spans="1:7" ht="12" thickBot="1">
      <c r="A51" s="5" t="s">
        <v>154</v>
      </c>
      <c r="B51" s="6" t="s">
        <v>154</v>
      </c>
      <c r="C51" s="6" t="s">
        <v>39</v>
      </c>
      <c r="D51" s="6" t="s">
        <v>16</v>
      </c>
      <c r="E51" s="6" t="s">
        <v>17</v>
      </c>
      <c r="F51" s="6" t="s">
        <v>18</v>
      </c>
      <c r="G51" s="6" t="s">
        <v>47</v>
      </c>
    </row>
    <row r="52" spans="1:7" ht="12" thickBot="1">
      <c r="A52" s="5" t="s">
        <v>155</v>
      </c>
      <c r="B52" s="6" t="s">
        <v>156</v>
      </c>
      <c r="C52" s="6" t="s">
        <v>85</v>
      </c>
      <c r="D52" s="6" t="s">
        <v>28</v>
      </c>
      <c r="E52" s="6" t="s">
        <v>17</v>
      </c>
      <c r="F52" s="6" t="s">
        <v>18</v>
      </c>
      <c r="G52" s="6" t="s">
        <v>29</v>
      </c>
    </row>
    <row r="53" spans="1:7" ht="12" thickBot="1">
      <c r="A53" s="5" t="s">
        <v>157</v>
      </c>
      <c r="B53" s="6" t="s">
        <v>158</v>
      </c>
      <c r="C53" s="6" t="s">
        <v>39</v>
      </c>
      <c r="D53" s="6" t="s">
        <v>16</v>
      </c>
      <c r="E53" s="6" t="s">
        <v>17</v>
      </c>
      <c r="F53" s="6" t="s">
        <v>18</v>
      </c>
      <c r="G53" s="6" t="s">
        <v>159</v>
      </c>
    </row>
    <row r="54" spans="1:7" ht="12" thickBot="1">
      <c r="A54" s="5" t="s">
        <v>160</v>
      </c>
      <c r="B54" s="6" t="s">
        <v>161</v>
      </c>
      <c r="C54" s="6" t="s">
        <v>162</v>
      </c>
      <c r="D54" s="6" t="s">
        <v>16</v>
      </c>
      <c r="E54" s="6" t="s">
        <v>17</v>
      </c>
      <c r="F54" s="6" t="s">
        <v>18</v>
      </c>
      <c r="G54" s="6" t="s">
        <v>55</v>
      </c>
    </row>
    <row r="55" spans="1:7" ht="12" thickBot="1">
      <c r="A55" s="5" t="s">
        <v>163</v>
      </c>
      <c r="B55" s="6" t="s">
        <v>164</v>
      </c>
      <c r="C55" s="6" t="s">
        <v>165</v>
      </c>
      <c r="D55" s="6" t="s">
        <v>18</v>
      </c>
      <c r="E55" s="6" t="s">
        <v>17</v>
      </c>
      <c r="F55" s="6" t="s">
        <v>18</v>
      </c>
      <c r="G55" s="6" t="s">
        <v>47</v>
      </c>
    </row>
    <row r="56" spans="1:7" ht="12" thickBot="1">
      <c r="A56" s="5" t="s">
        <v>166</v>
      </c>
      <c r="B56" s="6" t="s">
        <v>166</v>
      </c>
      <c r="C56" s="6" t="s">
        <v>167</v>
      </c>
      <c r="D56" s="6" t="s">
        <v>18</v>
      </c>
      <c r="E56" s="6" t="s">
        <v>18</v>
      </c>
      <c r="F56" s="6" t="s">
        <v>18</v>
      </c>
      <c r="G56" s="6"/>
    </row>
    <row r="57" spans="1:7" ht="12" thickBot="1">
      <c r="A57" s="5" t="s">
        <v>168</v>
      </c>
      <c r="B57" s="6" t="s">
        <v>169</v>
      </c>
      <c r="C57" s="6" t="s">
        <v>15</v>
      </c>
      <c r="D57" s="6" t="s">
        <v>16</v>
      </c>
      <c r="E57" s="6" t="s">
        <v>17</v>
      </c>
      <c r="F57" s="6" t="s">
        <v>18</v>
      </c>
      <c r="G57" s="6" t="s">
        <v>22</v>
      </c>
    </row>
    <row r="58" spans="1:7" ht="12" thickBot="1">
      <c r="A58" s="5" t="s">
        <v>170</v>
      </c>
      <c r="B58" s="6" t="s">
        <v>171</v>
      </c>
      <c r="C58" s="6" t="s">
        <v>15</v>
      </c>
      <c r="D58" s="6" t="s">
        <v>16</v>
      </c>
      <c r="E58" s="6" t="s">
        <v>17</v>
      </c>
      <c r="F58" s="6" t="s">
        <v>18</v>
      </c>
      <c r="G58" s="7">
        <v>200.7</v>
      </c>
    </row>
    <row r="59" spans="1:7" ht="12" thickBot="1">
      <c r="A59" s="5" t="s">
        <v>172</v>
      </c>
      <c r="B59" s="6" t="s">
        <v>173</v>
      </c>
      <c r="C59" s="6" t="s">
        <v>144</v>
      </c>
      <c r="D59" s="6" t="s">
        <v>18</v>
      </c>
      <c r="E59" s="6" t="s">
        <v>17</v>
      </c>
      <c r="F59" s="6" t="s">
        <v>18</v>
      </c>
      <c r="G59" s="6"/>
    </row>
    <row r="60" spans="1:7" ht="12" thickBot="1">
      <c r="A60" s="5" t="s">
        <v>174</v>
      </c>
      <c r="B60" s="6" t="s">
        <v>175</v>
      </c>
      <c r="C60" s="6" t="s">
        <v>15</v>
      </c>
      <c r="D60" s="6" t="s">
        <v>16</v>
      </c>
      <c r="E60" s="6" t="s">
        <v>17</v>
      </c>
      <c r="F60" s="6" t="s">
        <v>18</v>
      </c>
      <c r="G60" s="6" t="s">
        <v>176</v>
      </c>
    </row>
    <row r="61" spans="1:7" ht="12" thickBot="1">
      <c r="A61" s="5" t="s">
        <v>177</v>
      </c>
      <c r="B61" s="6" t="s">
        <v>178</v>
      </c>
      <c r="C61" s="6" t="s">
        <v>15</v>
      </c>
      <c r="D61" s="6" t="s">
        <v>16</v>
      </c>
      <c r="E61" s="6" t="s">
        <v>17</v>
      </c>
      <c r="F61" s="6" t="s">
        <v>18</v>
      </c>
      <c r="G61" s="6" t="s">
        <v>78</v>
      </c>
    </row>
    <row r="62" spans="1:7" ht="12" thickBot="1">
      <c r="A62" s="5" t="s">
        <v>179</v>
      </c>
      <c r="B62" s="6" t="s">
        <v>180</v>
      </c>
      <c r="C62" s="6" t="s">
        <v>85</v>
      </c>
      <c r="D62" s="6" t="s">
        <v>28</v>
      </c>
      <c r="E62" s="6" t="s">
        <v>17</v>
      </c>
      <c r="F62" s="6" t="s">
        <v>18</v>
      </c>
      <c r="G62" s="6" t="s">
        <v>29</v>
      </c>
    </row>
    <row r="63" spans="1:7" ht="12" thickBot="1">
      <c r="A63" s="5" t="s">
        <v>181</v>
      </c>
      <c r="B63" s="6" t="s">
        <v>182</v>
      </c>
      <c r="C63" s="6" t="s">
        <v>137</v>
      </c>
      <c r="D63" s="6" t="s">
        <v>16</v>
      </c>
      <c r="E63" s="6" t="s">
        <v>17</v>
      </c>
      <c r="F63" s="6" t="s">
        <v>18</v>
      </c>
      <c r="G63" s="6"/>
    </row>
    <row r="64" ht="11.25">
      <c r="A64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140625" defaultRowHeight="12.75"/>
  <cols>
    <col min="1" max="1" width="44.28125" style="0" bestFit="1" customWidth="1"/>
  </cols>
  <sheetData>
    <row r="1" spans="1:29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40022</v>
      </c>
      <c r="P1" s="46">
        <v>40035</v>
      </c>
      <c r="Q1" s="46">
        <v>40049</v>
      </c>
      <c r="R1" s="46">
        <v>40050</v>
      </c>
      <c r="S1" s="46">
        <v>40070</v>
      </c>
      <c r="T1" s="46">
        <v>40084</v>
      </c>
      <c r="U1" s="46">
        <v>40113</v>
      </c>
      <c r="V1" s="46">
        <v>40135</v>
      </c>
      <c r="W1" s="46">
        <v>40147</v>
      </c>
      <c r="X1" s="46">
        <v>40175</v>
      </c>
      <c r="Y1" s="46"/>
      <c r="Z1" s="46"/>
      <c r="AA1" s="46"/>
      <c r="AB1" s="46"/>
      <c r="AC1" s="46"/>
    </row>
    <row r="2" spans="1:24" ht="12.75">
      <c r="A2" t="s">
        <v>266</v>
      </c>
      <c r="B2">
        <v>450</v>
      </c>
      <c r="C2">
        <v>330</v>
      </c>
      <c r="D2">
        <v>350</v>
      </c>
      <c r="E2">
        <v>360</v>
      </c>
      <c r="F2">
        <v>390</v>
      </c>
      <c r="G2">
        <v>340</v>
      </c>
      <c r="H2">
        <v>370</v>
      </c>
      <c r="J2">
        <v>280</v>
      </c>
      <c r="K2">
        <v>260</v>
      </c>
      <c r="M2">
        <v>240</v>
      </c>
      <c r="O2" s="11">
        <v>280</v>
      </c>
      <c r="P2" s="11"/>
      <c r="Q2" s="11"/>
      <c r="R2" s="11">
        <v>310</v>
      </c>
      <c r="S2" s="11"/>
      <c r="T2" s="11">
        <v>290</v>
      </c>
      <c r="U2">
        <v>320</v>
      </c>
      <c r="W2">
        <v>310</v>
      </c>
      <c r="X2">
        <v>360</v>
      </c>
    </row>
    <row r="3" spans="1:24" ht="12.75">
      <c r="A3" t="s">
        <v>267</v>
      </c>
      <c r="B3">
        <v>320</v>
      </c>
      <c r="C3">
        <v>310</v>
      </c>
      <c r="D3">
        <v>320</v>
      </c>
      <c r="E3">
        <v>350</v>
      </c>
      <c r="F3">
        <v>490</v>
      </c>
      <c r="G3">
        <v>280</v>
      </c>
      <c r="H3">
        <v>240</v>
      </c>
      <c r="J3">
        <v>230</v>
      </c>
      <c r="K3">
        <v>230</v>
      </c>
      <c r="M3">
        <v>220</v>
      </c>
      <c r="O3">
        <v>300</v>
      </c>
      <c r="R3">
        <v>330</v>
      </c>
      <c r="T3">
        <v>390</v>
      </c>
      <c r="U3">
        <v>280</v>
      </c>
      <c r="W3">
        <v>350</v>
      </c>
      <c r="X3">
        <v>400</v>
      </c>
    </row>
    <row r="4" spans="1:24" ht="12.75">
      <c r="A4" t="s">
        <v>268</v>
      </c>
      <c r="B4">
        <v>520</v>
      </c>
      <c r="C4">
        <v>480</v>
      </c>
      <c r="D4">
        <v>490</v>
      </c>
      <c r="E4">
        <v>470</v>
      </c>
      <c r="F4">
        <v>280</v>
      </c>
      <c r="G4">
        <v>270</v>
      </c>
      <c r="H4">
        <v>330</v>
      </c>
      <c r="J4">
        <v>260</v>
      </c>
      <c r="K4">
        <v>370</v>
      </c>
      <c r="M4">
        <v>310</v>
      </c>
      <c r="O4">
        <v>460</v>
      </c>
      <c r="R4">
        <v>490</v>
      </c>
      <c r="T4">
        <v>480</v>
      </c>
      <c r="U4">
        <v>470</v>
      </c>
      <c r="W4">
        <v>420</v>
      </c>
      <c r="X4">
        <v>510</v>
      </c>
    </row>
    <row r="5" spans="1:23" ht="12.75">
      <c r="A5" t="s">
        <v>282</v>
      </c>
      <c r="I5">
        <v>350</v>
      </c>
      <c r="L5">
        <v>268</v>
      </c>
      <c r="N5">
        <v>271</v>
      </c>
      <c r="P5">
        <v>296</v>
      </c>
      <c r="Q5">
        <v>305</v>
      </c>
      <c r="S5">
        <v>316</v>
      </c>
      <c r="T5">
        <v>321</v>
      </c>
      <c r="U5">
        <v>339</v>
      </c>
      <c r="V5">
        <v>362</v>
      </c>
      <c r="W5">
        <v>362</v>
      </c>
    </row>
    <row r="15" ht="12.75">
      <c r="A15" t="s">
        <v>269</v>
      </c>
    </row>
    <row r="24" ht="12.75">
      <c r="A24" t="s">
        <v>283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7" sqref="C47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T11" sqref="T11"/>
    </sheetView>
  </sheetViews>
  <sheetFormatPr defaultColWidth="9.140625" defaultRowHeight="12.75"/>
  <cols>
    <col min="1" max="1" width="44.28125" style="0" bestFit="1" customWidth="1"/>
    <col min="19" max="22" width="9.140625" style="84" customWidth="1"/>
  </cols>
  <sheetData>
    <row r="1" spans="1:22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39945</v>
      </c>
      <c r="G1" s="45">
        <v>39959</v>
      </c>
      <c r="H1" s="46">
        <v>39973</v>
      </c>
      <c r="I1" s="46">
        <v>39986</v>
      </c>
      <c r="J1" s="46">
        <v>40000</v>
      </c>
      <c r="K1" s="46">
        <v>40022</v>
      </c>
      <c r="L1" s="46">
        <v>40050</v>
      </c>
      <c r="M1" s="46">
        <v>40084</v>
      </c>
      <c r="N1" s="62">
        <v>40113</v>
      </c>
      <c r="O1" s="62">
        <v>40147</v>
      </c>
      <c r="P1" s="62">
        <v>40175</v>
      </c>
      <c r="Q1" s="67"/>
      <c r="S1" s="85" t="s">
        <v>323</v>
      </c>
      <c r="T1" s="85"/>
      <c r="U1" s="85"/>
      <c r="V1" s="85" t="s">
        <v>324</v>
      </c>
    </row>
    <row r="2" spans="1:22" ht="12.75">
      <c r="A2" t="s">
        <v>266</v>
      </c>
      <c r="B2">
        <v>6.62</v>
      </c>
      <c r="C2">
        <v>12.75</v>
      </c>
      <c r="D2">
        <v>3.01</v>
      </c>
      <c r="E2">
        <v>3.36</v>
      </c>
      <c r="G2">
        <v>23.92</v>
      </c>
      <c r="H2">
        <v>31.3</v>
      </c>
      <c r="I2">
        <v>31.3</v>
      </c>
      <c r="K2">
        <v>28</v>
      </c>
      <c r="L2">
        <v>11.7</v>
      </c>
      <c r="M2">
        <v>25</v>
      </c>
      <c r="N2" s="11">
        <v>9.5</v>
      </c>
      <c r="O2" s="11">
        <v>15.41</v>
      </c>
      <c r="P2" s="11">
        <v>17.6</v>
      </c>
      <c r="S2" s="85">
        <f>SUM(B2:P2)</f>
        <v>219.46999999999997</v>
      </c>
      <c r="T2" s="86">
        <f>S2/12</f>
        <v>18.289166666666663</v>
      </c>
      <c r="U2" s="85">
        <f>T2*723.97</f>
        <v>13240.807991666665</v>
      </c>
      <c r="V2" s="86">
        <f>(U2/$U$5)*100</f>
        <v>5.374490333165995</v>
      </c>
    </row>
    <row r="3" spans="1:22" ht="12.75">
      <c r="A3" t="s">
        <v>267</v>
      </c>
      <c r="B3">
        <v>31</v>
      </c>
      <c r="C3">
        <v>16</v>
      </c>
      <c r="D3">
        <v>20</v>
      </c>
      <c r="E3">
        <v>18</v>
      </c>
      <c r="F3">
        <v>75</v>
      </c>
      <c r="G3">
        <v>591</v>
      </c>
      <c r="H3">
        <v>882</v>
      </c>
      <c r="I3">
        <v>435</v>
      </c>
      <c r="J3">
        <v>657</v>
      </c>
      <c r="K3">
        <v>279</v>
      </c>
      <c r="L3">
        <v>62</v>
      </c>
      <c r="M3">
        <v>32</v>
      </c>
      <c r="N3" s="63">
        <v>36</v>
      </c>
      <c r="O3" s="63">
        <v>34</v>
      </c>
      <c r="P3" s="63">
        <v>31</v>
      </c>
      <c r="S3" s="85">
        <f>SUM(B3:P3)</f>
        <v>3199</v>
      </c>
      <c r="T3" s="86">
        <f>S3/12</f>
        <v>266.5833333333333</v>
      </c>
      <c r="U3" s="85">
        <f>T3*723.97</f>
        <v>192998.33583333332</v>
      </c>
      <c r="V3" s="86">
        <f>(U3/$U$5)*100</f>
        <v>78.33870039548923</v>
      </c>
    </row>
    <row r="4" spans="1:22" ht="12.75">
      <c r="A4" t="s">
        <v>268</v>
      </c>
      <c r="B4">
        <v>6.58</v>
      </c>
      <c r="C4">
        <v>20</v>
      </c>
      <c r="D4">
        <v>15</v>
      </c>
      <c r="E4">
        <v>30</v>
      </c>
      <c r="F4">
        <v>169</v>
      </c>
      <c r="G4">
        <v>105</v>
      </c>
      <c r="H4">
        <v>87</v>
      </c>
      <c r="I4">
        <v>43</v>
      </c>
      <c r="J4">
        <v>64</v>
      </c>
      <c r="K4">
        <v>21</v>
      </c>
      <c r="L4">
        <v>5.5</v>
      </c>
      <c r="M4">
        <v>13</v>
      </c>
      <c r="N4" s="63">
        <v>39</v>
      </c>
      <c r="O4" s="63">
        <v>34</v>
      </c>
      <c r="P4" s="63">
        <v>13</v>
      </c>
      <c r="S4" s="85">
        <f>SUM(B4:P4)</f>
        <v>665.0799999999999</v>
      </c>
      <c r="T4" s="86">
        <f>S4/12</f>
        <v>55.423333333333325</v>
      </c>
      <c r="U4" s="85">
        <f>T4*723.97</f>
        <v>40124.83063333333</v>
      </c>
      <c r="V4" s="86">
        <f>(U4/$U$5)*100</f>
        <v>16.286809271344787</v>
      </c>
    </row>
    <row r="5" spans="19:22" ht="12.75">
      <c r="S5" s="85"/>
      <c r="T5" s="85"/>
      <c r="U5" s="85">
        <f>SUM(U2:U4)</f>
        <v>246363.9744583333</v>
      </c>
      <c r="V5" s="87"/>
    </row>
    <row r="15" ht="12.75">
      <c r="A15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1" sqref="H41"/>
    </sheetView>
  </sheetViews>
  <sheetFormatPr defaultColWidth="9.140625" defaultRowHeight="12.75"/>
  <cols>
    <col min="1" max="1" width="44.28125" style="0" bestFit="1" customWidth="1"/>
    <col min="12" max="12" width="9.7109375" style="0" bestFit="1" customWidth="1"/>
    <col min="13" max="13" width="9.7109375" style="0" customWidth="1"/>
    <col min="14" max="14" width="9.7109375" style="0" bestFit="1" customWidth="1"/>
  </cols>
  <sheetData>
    <row r="1" spans="1:27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5">
        <v>39973</v>
      </c>
      <c r="K1" s="46">
        <v>39986</v>
      </c>
      <c r="L1" s="46">
        <v>40000</v>
      </c>
      <c r="M1" s="46">
        <v>40021</v>
      </c>
      <c r="N1" s="46">
        <v>40022</v>
      </c>
      <c r="O1" s="46">
        <v>40035</v>
      </c>
      <c r="P1" s="46">
        <v>40049</v>
      </c>
      <c r="Q1" s="46">
        <v>40050</v>
      </c>
      <c r="R1" s="46">
        <v>40070</v>
      </c>
      <c r="S1" s="46">
        <v>40084</v>
      </c>
      <c r="T1" s="62">
        <v>40113</v>
      </c>
      <c r="U1" s="62">
        <v>40147</v>
      </c>
      <c r="V1" s="46"/>
      <c r="W1" s="46"/>
      <c r="X1" s="46"/>
      <c r="Y1" s="46"/>
      <c r="Z1" s="46"/>
      <c r="AA1" s="46"/>
    </row>
    <row r="2" spans="1:21" ht="12.75">
      <c r="A2" t="s">
        <v>266</v>
      </c>
      <c r="B2">
        <v>0.02</v>
      </c>
      <c r="C2">
        <v>0.02</v>
      </c>
      <c r="D2">
        <v>0.02</v>
      </c>
      <c r="E2">
        <v>0.02</v>
      </c>
      <c r="F2">
        <v>0.02</v>
      </c>
      <c r="H2">
        <v>0.02</v>
      </c>
      <c r="I2">
        <v>0.02</v>
      </c>
      <c r="J2">
        <v>0.04</v>
      </c>
      <c r="K2">
        <v>0.02</v>
      </c>
      <c r="L2">
        <v>0.02</v>
      </c>
      <c r="N2" s="11">
        <v>0.02</v>
      </c>
      <c r="Q2">
        <v>0.02</v>
      </c>
      <c r="S2">
        <v>0.02</v>
      </c>
      <c r="T2">
        <v>0.02</v>
      </c>
      <c r="U2">
        <v>0.07</v>
      </c>
    </row>
    <row r="3" spans="1:21" ht="12.75">
      <c r="A3" t="s">
        <v>267</v>
      </c>
      <c r="B3">
        <v>0.16</v>
      </c>
      <c r="C3">
        <v>0.12</v>
      </c>
      <c r="D3">
        <v>0.09</v>
      </c>
      <c r="E3">
        <v>0.02</v>
      </c>
      <c r="F3">
        <v>0.1</v>
      </c>
      <c r="H3">
        <v>0.06</v>
      </c>
      <c r="I3">
        <v>0.13</v>
      </c>
      <c r="J3">
        <v>0.02</v>
      </c>
      <c r="K3">
        <v>0.02</v>
      </c>
      <c r="L3">
        <v>0.04</v>
      </c>
      <c r="N3">
        <v>0.1</v>
      </c>
      <c r="Q3">
        <v>0.08</v>
      </c>
      <c r="S3">
        <v>0.12</v>
      </c>
      <c r="T3">
        <v>0.2</v>
      </c>
      <c r="U3">
        <v>0.22</v>
      </c>
    </row>
    <row r="4" spans="1:21" ht="12.75">
      <c r="A4" t="s">
        <v>268</v>
      </c>
      <c r="B4">
        <v>0.83</v>
      </c>
      <c r="C4">
        <v>0.29</v>
      </c>
      <c r="D4">
        <v>0.38</v>
      </c>
      <c r="E4">
        <v>0.34</v>
      </c>
      <c r="F4">
        <v>0.25</v>
      </c>
      <c r="H4">
        <v>0.23</v>
      </c>
      <c r="I4">
        <v>0.4</v>
      </c>
      <c r="J4">
        <v>0.16</v>
      </c>
      <c r="K4">
        <v>0.17</v>
      </c>
      <c r="L4">
        <v>0.4</v>
      </c>
      <c r="N4">
        <v>0.38</v>
      </c>
      <c r="Q4">
        <v>0.16</v>
      </c>
      <c r="S4">
        <v>0.72</v>
      </c>
      <c r="T4">
        <v>0.84</v>
      </c>
      <c r="U4">
        <v>0.68</v>
      </c>
    </row>
    <row r="5" spans="1:19" ht="12.75">
      <c r="A5" t="s">
        <v>286</v>
      </c>
      <c r="G5">
        <v>0.02</v>
      </c>
      <c r="M5">
        <v>0.02</v>
      </c>
      <c r="O5">
        <v>0.02</v>
      </c>
      <c r="P5">
        <v>0.02</v>
      </c>
      <c r="R5">
        <v>0.02</v>
      </c>
      <c r="S5">
        <v>0.02</v>
      </c>
    </row>
    <row r="6" spans="1:18" ht="12.75">
      <c r="A6" t="s">
        <v>287</v>
      </c>
      <c r="M6">
        <v>0.002</v>
      </c>
      <c r="O6">
        <v>0.002</v>
      </c>
      <c r="P6">
        <v>0.002</v>
      </c>
      <c r="R6">
        <v>0.002</v>
      </c>
    </row>
    <row r="15" ht="12.75">
      <c r="A15" t="s">
        <v>4</v>
      </c>
    </row>
    <row r="39" spans="1:7" ht="12.75">
      <c r="A39" s="53"/>
      <c r="B39" s="54"/>
      <c r="C39" s="53"/>
      <c r="D39" s="53"/>
      <c r="E39" s="53"/>
      <c r="F39" s="53"/>
      <c r="G39" s="53"/>
    </row>
    <row r="40" spans="1:7" ht="12.75">
      <c r="A40" s="53"/>
      <c r="B40" s="54"/>
      <c r="C40" s="53"/>
      <c r="D40" s="53"/>
      <c r="E40" s="53"/>
      <c r="F40" s="53"/>
      <c r="G40" s="53"/>
    </row>
    <row r="41" spans="1:7" ht="12.75">
      <c r="A41" s="53"/>
      <c r="B41" s="54"/>
      <c r="C41" s="53"/>
      <c r="D41" s="53"/>
      <c r="E41" s="53"/>
      <c r="F41" s="53"/>
      <c r="G41" s="53"/>
    </row>
    <row r="42" spans="1:7" ht="12.75">
      <c r="A42" s="53"/>
      <c r="B42" s="54"/>
      <c r="C42" s="53"/>
      <c r="D42" s="53"/>
      <c r="E42" s="53"/>
      <c r="F42" s="53"/>
      <c r="G42" s="53"/>
    </row>
    <row r="43" spans="1:7" ht="12.75">
      <c r="A43" s="53"/>
      <c r="B43" s="54"/>
      <c r="C43" s="53"/>
      <c r="D43" s="53"/>
      <c r="E43" s="53"/>
      <c r="F43" s="53"/>
      <c r="G43" s="53"/>
    </row>
    <row r="44" spans="1:7" ht="12.75">
      <c r="A44" s="53"/>
      <c r="B44" s="54"/>
      <c r="C44" s="53"/>
      <c r="D44" s="53"/>
      <c r="E44" s="53"/>
      <c r="F44" s="53"/>
      <c r="G44" s="53"/>
    </row>
    <row r="45" spans="1:7" ht="12.75">
      <c r="A45" s="53"/>
      <c r="B45" s="54"/>
      <c r="C45" s="53"/>
      <c r="D45" s="53"/>
      <c r="E45" s="53"/>
      <c r="F45" s="53"/>
      <c r="G45" s="53"/>
    </row>
    <row r="46" spans="1:7" ht="12.75">
      <c r="A46" s="53"/>
      <c r="B46" s="54"/>
      <c r="C46" s="53"/>
      <c r="D46" s="53"/>
      <c r="E46" s="53"/>
      <c r="F46" s="53"/>
      <c r="G46" s="53"/>
    </row>
    <row r="47" spans="1:7" ht="12.75">
      <c r="A47" s="53"/>
      <c r="B47" s="54"/>
      <c r="C47" s="53"/>
      <c r="D47" s="53"/>
      <c r="E47" s="53"/>
      <c r="F47" s="53"/>
      <c r="G47" s="53"/>
    </row>
    <row r="48" spans="1:7" ht="12.75">
      <c r="A48" s="53"/>
      <c r="B48" s="54"/>
      <c r="C48" s="53"/>
      <c r="D48" s="53"/>
      <c r="E48" s="53"/>
      <c r="F48" s="53"/>
      <c r="G48" s="53"/>
    </row>
    <row r="49" spans="1:7" ht="12.75">
      <c r="A49" s="53"/>
      <c r="B49" s="54"/>
      <c r="C49" s="53"/>
      <c r="D49" s="53"/>
      <c r="E49" s="53"/>
      <c r="F49" s="53"/>
      <c r="G49" s="53"/>
    </row>
    <row r="50" spans="1:7" ht="12.75">
      <c r="A50" s="53"/>
      <c r="B50" s="54"/>
      <c r="C50" s="53"/>
      <c r="D50" s="53"/>
      <c r="E50" s="53"/>
      <c r="F50" s="53"/>
      <c r="G50" s="53"/>
    </row>
    <row r="51" spans="1:7" ht="12.75">
      <c r="A51" s="53"/>
      <c r="B51" s="54"/>
      <c r="C51" s="53"/>
      <c r="D51" s="53"/>
      <c r="E51" s="53"/>
      <c r="F51" s="53"/>
      <c r="G51" s="53"/>
    </row>
    <row r="52" spans="1:7" ht="12.75">
      <c r="A52" s="53"/>
      <c r="B52" s="54"/>
      <c r="C52" s="53"/>
      <c r="D52" s="53"/>
      <c r="E52" s="53"/>
      <c r="F52" s="53"/>
      <c r="G52" s="53"/>
    </row>
    <row r="53" spans="1:7" ht="12.75">
      <c r="A53" s="53"/>
      <c r="B53" s="54"/>
      <c r="C53" s="53"/>
      <c r="D53" s="53"/>
      <c r="E53" s="53"/>
      <c r="F53" s="53"/>
      <c r="G53" s="5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8" sqref="R28"/>
    </sheetView>
  </sheetViews>
  <sheetFormatPr defaultColWidth="9.140625" defaultRowHeight="12.75"/>
  <cols>
    <col min="1" max="1" width="44.28125" style="0" bestFit="1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5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40021</v>
      </c>
      <c r="Q1" s="46">
        <v>40022</v>
      </c>
      <c r="R1" s="46">
        <v>40035</v>
      </c>
      <c r="S1" s="46">
        <v>40049</v>
      </c>
      <c r="T1" s="46">
        <v>40050</v>
      </c>
      <c r="U1" s="46">
        <v>40070</v>
      </c>
      <c r="V1" s="46">
        <v>40084</v>
      </c>
      <c r="W1" s="62">
        <v>40113</v>
      </c>
      <c r="X1" s="62">
        <v>40135</v>
      </c>
      <c r="Y1" s="62">
        <v>40147</v>
      </c>
      <c r="Z1" s="62">
        <v>40175</v>
      </c>
      <c r="AA1" s="46"/>
      <c r="AB1" s="46"/>
    </row>
    <row r="2" spans="1:26" ht="12.75">
      <c r="A2" t="s">
        <v>266</v>
      </c>
      <c r="B2">
        <v>0.05</v>
      </c>
      <c r="C2">
        <v>0.05</v>
      </c>
      <c r="D2">
        <v>0.05</v>
      </c>
      <c r="E2">
        <v>0.05</v>
      </c>
      <c r="F2">
        <v>0.05</v>
      </c>
      <c r="H2">
        <v>0.06</v>
      </c>
      <c r="I2">
        <v>0.05</v>
      </c>
      <c r="L2">
        <v>0.07</v>
      </c>
      <c r="N2">
        <v>0.05</v>
      </c>
      <c r="Q2">
        <v>0.06</v>
      </c>
      <c r="R2" s="11"/>
      <c r="S2" s="11"/>
      <c r="T2">
        <v>0.05</v>
      </c>
      <c r="V2">
        <v>0.05</v>
      </c>
      <c r="W2">
        <v>0.05</v>
      </c>
      <c r="Y2">
        <v>0.05</v>
      </c>
      <c r="Z2">
        <v>0.15</v>
      </c>
    </row>
    <row r="3" spans="1:26" ht="12.75">
      <c r="A3" t="s">
        <v>267</v>
      </c>
      <c r="B3">
        <v>0.05</v>
      </c>
      <c r="C3">
        <v>0.05</v>
      </c>
      <c r="D3">
        <v>0.05</v>
      </c>
      <c r="E3">
        <v>0.05</v>
      </c>
      <c r="F3">
        <v>0.05</v>
      </c>
      <c r="H3">
        <v>0.05</v>
      </c>
      <c r="I3">
        <v>0.05</v>
      </c>
      <c r="K3">
        <v>0.05</v>
      </c>
      <c r="L3">
        <v>0.05</v>
      </c>
      <c r="N3">
        <v>0.05</v>
      </c>
      <c r="Q3">
        <v>0.05</v>
      </c>
      <c r="T3">
        <v>0.05</v>
      </c>
      <c r="V3">
        <v>0.05</v>
      </c>
      <c r="W3">
        <v>0.05</v>
      </c>
      <c r="Y3">
        <v>0.05</v>
      </c>
      <c r="Z3">
        <v>0.05</v>
      </c>
    </row>
    <row r="4" spans="1:26" ht="12.75">
      <c r="A4" t="s">
        <v>268</v>
      </c>
      <c r="B4">
        <v>0.07</v>
      </c>
      <c r="C4">
        <v>0.05</v>
      </c>
      <c r="D4">
        <v>0.05</v>
      </c>
      <c r="E4">
        <v>0.05</v>
      </c>
      <c r="F4">
        <v>0.05</v>
      </c>
      <c r="H4">
        <v>0.39</v>
      </c>
      <c r="I4">
        <v>0.05</v>
      </c>
      <c r="K4">
        <v>0.05</v>
      </c>
      <c r="L4">
        <v>0.06</v>
      </c>
      <c r="N4">
        <v>0.05</v>
      </c>
      <c r="Q4">
        <v>0.05</v>
      </c>
      <c r="T4">
        <v>0.08</v>
      </c>
      <c r="V4">
        <v>0.06</v>
      </c>
      <c r="W4">
        <v>0.05</v>
      </c>
      <c r="Y4">
        <v>0.09</v>
      </c>
      <c r="Z4">
        <v>0.05</v>
      </c>
    </row>
    <row r="5" spans="1:24" ht="12.75">
      <c r="A5" t="s">
        <v>286</v>
      </c>
      <c r="G5">
        <v>0.05</v>
      </c>
      <c r="J5">
        <v>0.06</v>
      </c>
      <c r="M5">
        <v>0.05</v>
      </c>
      <c r="O5">
        <v>0.053</v>
      </c>
      <c r="P5">
        <v>0.05</v>
      </c>
      <c r="R5">
        <v>0.05</v>
      </c>
      <c r="S5">
        <v>0.05</v>
      </c>
      <c r="U5">
        <v>0.05</v>
      </c>
      <c r="V5">
        <v>0.05</v>
      </c>
      <c r="W5">
        <v>0.05</v>
      </c>
      <c r="X5">
        <v>0.05</v>
      </c>
    </row>
    <row r="6" spans="1:21" ht="12.75">
      <c r="A6" t="s">
        <v>287</v>
      </c>
      <c r="P6">
        <v>0.022</v>
      </c>
      <c r="R6">
        <v>0.012</v>
      </c>
      <c r="S6">
        <v>0.009</v>
      </c>
      <c r="U6">
        <v>0.012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9" sqref="O49"/>
    </sheetView>
  </sheetViews>
  <sheetFormatPr defaultColWidth="9.140625" defaultRowHeight="12.75"/>
  <cols>
    <col min="1" max="1" width="44.28125" style="0" bestFit="1" customWidth="1"/>
    <col min="11" max="11" width="9.57421875" style="0" bestFit="1" customWidth="1"/>
    <col min="12" max="12" width="9.57421875" style="0" customWidth="1"/>
    <col min="13" max="13" width="9.57421875" style="0" bestFit="1" customWidth="1"/>
    <col min="14" max="14" width="10.140625" style="0" bestFit="1" customWidth="1"/>
  </cols>
  <sheetData>
    <row r="1" spans="1:32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39932</v>
      </c>
      <c r="G1" s="46">
        <v>39945</v>
      </c>
      <c r="H1" s="46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40021</v>
      </c>
      <c r="P1" s="46">
        <v>40022</v>
      </c>
      <c r="Q1" s="46">
        <v>40035</v>
      </c>
      <c r="R1" s="46">
        <v>40049</v>
      </c>
      <c r="S1" s="46">
        <v>40050</v>
      </c>
      <c r="T1" s="46">
        <v>40070</v>
      </c>
      <c r="U1" s="46">
        <v>40084</v>
      </c>
      <c r="V1" s="62">
        <v>40112</v>
      </c>
      <c r="W1" s="62">
        <v>40113</v>
      </c>
      <c r="X1" s="62">
        <v>40135</v>
      </c>
      <c r="Y1" s="62">
        <v>40147</v>
      </c>
      <c r="Z1" s="62">
        <v>40175</v>
      </c>
      <c r="AA1" s="46"/>
      <c r="AB1" s="46"/>
      <c r="AC1" s="46"/>
      <c r="AD1" s="46"/>
      <c r="AE1" s="46"/>
      <c r="AF1" s="46"/>
    </row>
    <row r="2" spans="1:26" ht="12.75">
      <c r="A2" t="s">
        <v>266</v>
      </c>
      <c r="G2">
        <v>0.3</v>
      </c>
      <c r="H2">
        <v>0.4</v>
      </c>
      <c r="J2">
        <v>0.7</v>
      </c>
      <c r="K2">
        <v>0.5</v>
      </c>
      <c r="M2">
        <v>0.4</v>
      </c>
      <c r="N2" s="11"/>
      <c r="P2">
        <v>0.3</v>
      </c>
      <c r="S2">
        <v>0.3</v>
      </c>
      <c r="U2">
        <v>0.6</v>
      </c>
      <c r="W2">
        <v>0.3</v>
      </c>
      <c r="Y2">
        <v>0.3</v>
      </c>
      <c r="Z2">
        <v>0.4</v>
      </c>
    </row>
    <row r="3" spans="1:26" ht="12.75">
      <c r="A3" t="s">
        <v>267</v>
      </c>
      <c r="G3">
        <v>0.4</v>
      </c>
      <c r="H3">
        <v>0.3</v>
      </c>
      <c r="J3">
        <v>0.4</v>
      </c>
      <c r="K3">
        <v>0.5</v>
      </c>
      <c r="M3">
        <v>0.3</v>
      </c>
      <c r="P3">
        <v>0.4</v>
      </c>
      <c r="S3">
        <v>0.6</v>
      </c>
      <c r="U3">
        <v>0.6</v>
      </c>
      <c r="W3">
        <v>0.3</v>
      </c>
      <c r="Y3">
        <v>0.3</v>
      </c>
      <c r="Z3">
        <v>0.3</v>
      </c>
    </row>
    <row r="4" spans="1:26" ht="12.75">
      <c r="A4" t="s">
        <v>268</v>
      </c>
      <c r="G4">
        <v>0.4</v>
      </c>
      <c r="H4">
        <v>1.4</v>
      </c>
      <c r="J4">
        <v>0.5</v>
      </c>
      <c r="K4">
        <v>0.7</v>
      </c>
      <c r="M4">
        <v>0.7</v>
      </c>
      <c r="P4">
        <v>0.5</v>
      </c>
      <c r="S4">
        <v>0.9</v>
      </c>
      <c r="U4">
        <v>0.7</v>
      </c>
      <c r="W4">
        <v>0.5</v>
      </c>
      <c r="Y4">
        <v>0.3</v>
      </c>
      <c r="Z4">
        <v>0.5</v>
      </c>
    </row>
    <row r="5" spans="1:24" ht="12.75">
      <c r="A5" t="s">
        <v>286</v>
      </c>
      <c r="F5">
        <v>0.3</v>
      </c>
      <c r="I5">
        <v>0.3</v>
      </c>
      <c r="L5">
        <v>0.4</v>
      </c>
      <c r="N5">
        <v>0.5</v>
      </c>
      <c r="O5">
        <v>0.57</v>
      </c>
      <c r="Q5">
        <v>0.5</v>
      </c>
      <c r="R5">
        <v>1</v>
      </c>
      <c r="T5">
        <v>1.3</v>
      </c>
      <c r="U5">
        <v>0.3</v>
      </c>
      <c r="V5">
        <v>0.3</v>
      </c>
      <c r="X5">
        <v>0.3</v>
      </c>
    </row>
    <row r="6" spans="1:21" ht="12.75">
      <c r="A6" t="s">
        <v>287</v>
      </c>
      <c r="O6">
        <v>0.264</v>
      </c>
      <c r="Q6">
        <v>0.263</v>
      </c>
      <c r="R6">
        <v>0.282</v>
      </c>
      <c r="T6">
        <v>1.276</v>
      </c>
      <c r="U6">
        <v>0.38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3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X5" sqref="X5"/>
    </sheetView>
  </sheetViews>
  <sheetFormatPr defaultColWidth="9.140625" defaultRowHeight="12.75"/>
  <cols>
    <col min="1" max="1" width="44.28125" style="0" bestFit="1" customWidth="1"/>
    <col min="4" max="4" width="8.57421875" style="0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39945</v>
      </c>
      <c r="G1" s="45">
        <v>39959</v>
      </c>
      <c r="H1" s="45">
        <v>39961</v>
      </c>
      <c r="I1" s="45">
        <v>39973</v>
      </c>
      <c r="J1" s="45">
        <v>39986</v>
      </c>
      <c r="K1" s="45">
        <v>39988</v>
      </c>
      <c r="L1" s="46">
        <v>40000</v>
      </c>
      <c r="M1" s="46">
        <v>40002</v>
      </c>
      <c r="N1" s="46">
        <v>40021</v>
      </c>
      <c r="O1" s="46">
        <v>40022</v>
      </c>
      <c r="P1" s="46">
        <v>40035</v>
      </c>
      <c r="Q1" s="46">
        <v>40049</v>
      </c>
      <c r="R1" s="46">
        <v>40050</v>
      </c>
      <c r="S1" s="46">
        <v>40070</v>
      </c>
      <c r="T1" s="46">
        <v>40084</v>
      </c>
      <c r="U1" s="62">
        <v>40113</v>
      </c>
      <c r="V1" s="62">
        <v>40135</v>
      </c>
      <c r="W1" s="62">
        <v>40147</v>
      </c>
      <c r="X1" s="62">
        <v>40175</v>
      </c>
      <c r="Y1" s="46"/>
      <c r="Z1" s="46"/>
      <c r="AA1" s="46"/>
      <c r="AB1" s="46"/>
    </row>
    <row r="2" spans="1:24" ht="12.75">
      <c r="A2" t="s">
        <v>266</v>
      </c>
      <c r="B2">
        <v>10.9</v>
      </c>
      <c r="C2">
        <v>10</v>
      </c>
      <c r="D2">
        <v>8.8</v>
      </c>
      <c r="E2">
        <v>9.7</v>
      </c>
      <c r="F2">
        <v>8.1</v>
      </c>
      <c r="G2">
        <v>8.3</v>
      </c>
      <c r="I2">
        <v>7.8</v>
      </c>
      <c r="J2">
        <v>7.4</v>
      </c>
      <c r="L2">
        <v>7</v>
      </c>
      <c r="O2">
        <v>5.6</v>
      </c>
      <c r="R2">
        <v>6.6</v>
      </c>
      <c r="T2">
        <v>8.1</v>
      </c>
      <c r="U2">
        <v>8.7</v>
      </c>
      <c r="V2" s="11"/>
      <c r="W2" s="11">
        <v>10.6</v>
      </c>
      <c r="X2" s="11">
        <v>9.8</v>
      </c>
    </row>
    <row r="3" spans="1:24" ht="12.75">
      <c r="A3" t="s">
        <v>267</v>
      </c>
      <c r="B3">
        <v>11.3</v>
      </c>
      <c r="C3">
        <v>10.6</v>
      </c>
      <c r="D3">
        <v>9.9</v>
      </c>
      <c r="E3">
        <v>9.5</v>
      </c>
      <c r="F3">
        <v>9</v>
      </c>
      <c r="G3">
        <v>8.7</v>
      </c>
      <c r="I3">
        <v>8.3</v>
      </c>
      <c r="J3">
        <v>8.2</v>
      </c>
      <c r="L3">
        <v>8</v>
      </c>
      <c r="O3">
        <v>8.1</v>
      </c>
      <c r="R3">
        <v>10.9</v>
      </c>
      <c r="T3">
        <v>10.1</v>
      </c>
      <c r="U3">
        <v>10.6</v>
      </c>
      <c r="W3">
        <v>10.9</v>
      </c>
      <c r="X3">
        <v>9.8</v>
      </c>
    </row>
    <row r="4" spans="1:24" ht="12.75">
      <c r="A4" t="s">
        <v>268</v>
      </c>
      <c r="B4">
        <v>9.7</v>
      </c>
      <c r="C4">
        <v>10.6</v>
      </c>
      <c r="D4">
        <v>3.9</v>
      </c>
      <c r="E4">
        <v>8.6</v>
      </c>
      <c r="F4">
        <v>7.4</v>
      </c>
      <c r="G4">
        <v>7.8</v>
      </c>
      <c r="I4">
        <v>7.2</v>
      </c>
      <c r="J4">
        <v>7</v>
      </c>
      <c r="L4">
        <v>7.6</v>
      </c>
      <c r="O4">
        <v>7.3</v>
      </c>
      <c r="R4">
        <v>9.9</v>
      </c>
      <c r="T4">
        <v>8.2</v>
      </c>
      <c r="U4">
        <v>9</v>
      </c>
      <c r="W4">
        <v>10.3</v>
      </c>
      <c r="X4">
        <v>10</v>
      </c>
    </row>
    <row r="5" spans="1:23" ht="12.75">
      <c r="A5" t="s">
        <v>285</v>
      </c>
      <c r="H5" s="3">
        <v>9.466666666666667</v>
      </c>
      <c r="I5" s="3"/>
      <c r="J5" s="3"/>
      <c r="K5" s="3">
        <v>9.1</v>
      </c>
      <c r="L5" s="3"/>
      <c r="M5" s="3">
        <v>8.666666666666666</v>
      </c>
      <c r="N5" s="3">
        <v>7.566666666666666</v>
      </c>
      <c r="O5" s="3"/>
      <c r="P5" s="3">
        <v>8.466666666666667</v>
      </c>
      <c r="Q5" s="3">
        <v>8.2</v>
      </c>
      <c r="S5" s="3">
        <v>6.3</v>
      </c>
      <c r="T5" s="3">
        <v>8.3</v>
      </c>
      <c r="U5" s="3">
        <v>10.4</v>
      </c>
      <c r="V5" s="3">
        <v>11.1</v>
      </c>
      <c r="W5" s="3"/>
    </row>
    <row r="14" ht="12.75">
      <c r="A14" t="s">
        <v>4</v>
      </c>
    </row>
    <row r="15" ht="12.75">
      <c r="A15" t="s">
        <v>283</v>
      </c>
    </row>
    <row r="17" spans="4:9" ht="12.75">
      <c r="D17" s="57"/>
      <c r="E17" s="58"/>
      <c r="F17" s="58"/>
      <c r="G17" s="58"/>
      <c r="H17" s="58"/>
      <c r="I17" s="58"/>
    </row>
    <row r="18" spans="4:9" ht="12.75">
      <c r="D18" s="57"/>
      <c r="E18" s="58"/>
      <c r="F18" s="58"/>
      <c r="G18" s="58"/>
      <c r="H18" s="58"/>
      <c r="I18" s="58"/>
    </row>
    <row r="19" spans="4:9" ht="12.75">
      <c r="D19" s="57"/>
      <c r="E19" s="58"/>
      <c r="F19" s="58"/>
      <c r="G19" s="58"/>
      <c r="H19" s="58"/>
      <c r="I19" s="58"/>
    </row>
    <row r="20" spans="4:9" ht="12.75">
      <c r="D20" s="57"/>
      <c r="E20" s="58"/>
      <c r="F20" s="58"/>
      <c r="G20" s="58"/>
      <c r="H20" s="58"/>
      <c r="I20" s="58"/>
    </row>
    <row r="21" spans="4:9" ht="12.75">
      <c r="D21" s="57"/>
      <c r="E21" s="58"/>
      <c r="F21" s="58"/>
      <c r="G21" s="58"/>
      <c r="H21" s="58"/>
      <c r="I21" s="58"/>
    </row>
    <row r="22" spans="4:9" ht="12.75">
      <c r="D22" s="57"/>
      <c r="E22" s="58"/>
      <c r="F22" s="58"/>
      <c r="G22" s="58"/>
      <c r="H22" s="58"/>
      <c r="I22" s="58"/>
    </row>
    <row r="23" spans="4:15" ht="12.75"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4:15" ht="12.75"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4:15" ht="12.75"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4:15" ht="12.75"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4:15" ht="12.75"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4:15" ht="12.75"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4:15" ht="12.75"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4:15" ht="12.75"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4:15" ht="12.75"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4:15" ht="12.75"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4:15" ht="12.75"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8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46" sqref="H46"/>
    </sheetView>
  </sheetViews>
  <sheetFormatPr defaultColWidth="9.140625" defaultRowHeight="12.75"/>
  <cols>
    <col min="1" max="1" width="44.28125" style="0" bestFit="1" customWidth="1"/>
  </cols>
  <sheetData>
    <row r="1" spans="1:27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40022</v>
      </c>
      <c r="P1" s="46">
        <v>40035</v>
      </c>
      <c r="Q1" s="46">
        <v>40049</v>
      </c>
      <c r="R1" s="46">
        <v>40050</v>
      </c>
      <c r="S1" s="46">
        <v>40039</v>
      </c>
      <c r="T1" s="46">
        <v>40084</v>
      </c>
      <c r="U1" s="62">
        <v>40113</v>
      </c>
      <c r="V1" s="62">
        <v>40135</v>
      </c>
      <c r="W1" s="62">
        <v>40147</v>
      </c>
      <c r="X1" s="62">
        <v>40175</v>
      </c>
      <c r="Y1" s="46"/>
      <c r="Z1" s="46"/>
      <c r="AA1" s="46"/>
    </row>
    <row r="2" spans="1:24" ht="12.75">
      <c r="A2" t="s">
        <v>266</v>
      </c>
      <c r="B2">
        <v>8.7</v>
      </c>
      <c r="C2">
        <v>8.2</v>
      </c>
      <c r="D2">
        <v>7.9</v>
      </c>
      <c r="E2">
        <v>8.4</v>
      </c>
      <c r="F2">
        <v>8.3</v>
      </c>
      <c r="G2">
        <v>7.9</v>
      </c>
      <c r="H2">
        <v>7.9</v>
      </c>
      <c r="J2">
        <v>7.7</v>
      </c>
      <c r="K2">
        <v>7.4</v>
      </c>
      <c r="M2">
        <v>7.5</v>
      </c>
      <c r="O2" s="11">
        <v>7.6</v>
      </c>
      <c r="P2" s="11"/>
      <c r="Q2" s="11"/>
      <c r="R2" s="11">
        <v>7.5</v>
      </c>
      <c r="S2" s="11"/>
      <c r="T2" s="11">
        <v>8.2</v>
      </c>
      <c r="U2">
        <v>8</v>
      </c>
      <c r="W2">
        <v>8.4</v>
      </c>
      <c r="X2">
        <v>8.1</v>
      </c>
    </row>
    <row r="3" spans="1:24" ht="12.75">
      <c r="A3" t="s">
        <v>267</v>
      </c>
      <c r="B3">
        <v>8.1</v>
      </c>
      <c r="C3">
        <v>8.1</v>
      </c>
      <c r="D3">
        <v>7.9</v>
      </c>
      <c r="E3">
        <v>8.4</v>
      </c>
      <c r="F3">
        <v>8.3</v>
      </c>
      <c r="G3">
        <v>8.2</v>
      </c>
      <c r="H3">
        <v>7.8</v>
      </c>
      <c r="J3">
        <v>8.1</v>
      </c>
      <c r="K3" s="3">
        <v>8</v>
      </c>
      <c r="M3">
        <v>8.2</v>
      </c>
      <c r="O3">
        <v>7.8</v>
      </c>
      <c r="R3">
        <v>8.3</v>
      </c>
      <c r="T3">
        <v>8.5</v>
      </c>
      <c r="U3">
        <v>8</v>
      </c>
      <c r="W3">
        <v>8.4</v>
      </c>
      <c r="X3">
        <v>8.2</v>
      </c>
    </row>
    <row r="4" spans="1:24" ht="12.75">
      <c r="A4" t="s">
        <v>268</v>
      </c>
      <c r="B4">
        <v>7.7</v>
      </c>
      <c r="C4">
        <v>7.8</v>
      </c>
      <c r="D4">
        <v>7.6</v>
      </c>
      <c r="E4">
        <v>7.9</v>
      </c>
      <c r="F4">
        <v>7.7</v>
      </c>
      <c r="G4">
        <v>7.6</v>
      </c>
      <c r="H4">
        <v>7.7</v>
      </c>
      <c r="J4">
        <v>7.5</v>
      </c>
      <c r="K4">
        <v>7.7</v>
      </c>
      <c r="M4">
        <v>7.7</v>
      </c>
      <c r="O4">
        <v>7.7</v>
      </c>
      <c r="R4">
        <v>7.7</v>
      </c>
      <c r="T4">
        <v>8</v>
      </c>
      <c r="U4">
        <v>7.8</v>
      </c>
      <c r="W4">
        <v>8</v>
      </c>
      <c r="X4">
        <v>7.9</v>
      </c>
    </row>
    <row r="5" spans="1:23" ht="12.75">
      <c r="A5" t="s">
        <v>282</v>
      </c>
      <c r="B5" t="s">
        <v>275</v>
      </c>
      <c r="C5" t="s">
        <v>275</v>
      </c>
      <c r="I5">
        <v>8.4</v>
      </c>
      <c r="L5">
        <v>8.26</v>
      </c>
      <c r="N5">
        <v>8.12</v>
      </c>
      <c r="P5">
        <v>8.5</v>
      </c>
      <c r="Q5">
        <v>8.8</v>
      </c>
      <c r="S5">
        <v>7.9</v>
      </c>
      <c r="T5">
        <v>8</v>
      </c>
      <c r="U5">
        <v>8.1</v>
      </c>
      <c r="V5">
        <v>8.1</v>
      </c>
      <c r="W5">
        <v>8.1</v>
      </c>
    </row>
    <row r="8" spans="5:23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15" ht="12.75">
      <c r="A15" t="s">
        <v>3</v>
      </c>
    </row>
    <row r="16" ht="12.75">
      <c r="A16" t="s">
        <v>283</v>
      </c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5" sqref="D5"/>
    </sheetView>
  </sheetViews>
  <sheetFormatPr defaultColWidth="9.140625" defaultRowHeight="12.75"/>
  <cols>
    <col min="1" max="1" width="44.28125" style="0" bestFit="1" customWidth="1"/>
  </cols>
  <sheetData>
    <row r="1" spans="1:30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39959</v>
      </c>
      <c r="G1" s="46">
        <v>39973</v>
      </c>
      <c r="H1" s="46">
        <v>39986</v>
      </c>
      <c r="I1" s="46">
        <v>40000</v>
      </c>
      <c r="J1" s="46">
        <v>40021</v>
      </c>
      <c r="K1" s="46">
        <v>40022</v>
      </c>
      <c r="L1" s="46">
        <v>40035</v>
      </c>
      <c r="M1" s="46">
        <v>40049</v>
      </c>
      <c r="N1" s="46">
        <v>40050</v>
      </c>
      <c r="O1" s="46">
        <v>40070</v>
      </c>
      <c r="P1" s="46">
        <v>40084</v>
      </c>
      <c r="Q1" s="62">
        <v>40113</v>
      </c>
      <c r="R1" s="62">
        <v>40147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18" ht="12.75">
      <c r="A2" t="s">
        <v>266</v>
      </c>
      <c r="G2">
        <v>0.04</v>
      </c>
      <c r="H2">
        <v>0.04</v>
      </c>
      <c r="I2">
        <v>0.04</v>
      </c>
      <c r="K2">
        <v>0.04</v>
      </c>
      <c r="N2" s="11">
        <v>0.04</v>
      </c>
      <c r="O2" s="11"/>
      <c r="P2">
        <v>0.04</v>
      </c>
      <c r="Q2">
        <v>0.04</v>
      </c>
      <c r="R2">
        <v>0.04</v>
      </c>
    </row>
    <row r="3" spans="1:18" ht="12.75">
      <c r="A3" t="s">
        <v>267</v>
      </c>
      <c r="G3">
        <v>0.04</v>
      </c>
      <c r="H3">
        <v>0.04</v>
      </c>
      <c r="I3">
        <v>0.04</v>
      </c>
      <c r="K3">
        <v>0.04</v>
      </c>
      <c r="N3">
        <v>0.04</v>
      </c>
      <c r="P3">
        <v>0.04</v>
      </c>
      <c r="Q3">
        <v>0.04</v>
      </c>
      <c r="R3">
        <v>0.04</v>
      </c>
    </row>
    <row r="4" spans="1:18" ht="12.75">
      <c r="A4" t="s">
        <v>268</v>
      </c>
      <c r="G4">
        <v>0.04</v>
      </c>
      <c r="H4">
        <v>0.04</v>
      </c>
      <c r="I4">
        <v>0.04</v>
      </c>
      <c r="K4">
        <v>0.04</v>
      </c>
      <c r="N4">
        <v>0.04</v>
      </c>
      <c r="P4">
        <v>0.04</v>
      </c>
      <c r="Q4">
        <v>0.04</v>
      </c>
      <c r="R4">
        <v>0.04</v>
      </c>
    </row>
    <row r="5" spans="1:16" ht="12.75">
      <c r="A5" t="s">
        <v>294</v>
      </c>
      <c r="J5">
        <v>0.04</v>
      </c>
      <c r="L5">
        <v>0.04</v>
      </c>
      <c r="M5">
        <v>0.04</v>
      </c>
      <c r="O5">
        <v>0.04</v>
      </c>
      <c r="P5">
        <v>0.04</v>
      </c>
    </row>
    <row r="6" spans="1:16" ht="12.75">
      <c r="A6" t="s">
        <v>287</v>
      </c>
      <c r="J6">
        <v>0.003</v>
      </c>
      <c r="L6">
        <v>0.004</v>
      </c>
      <c r="M6">
        <v>0.002</v>
      </c>
      <c r="O6">
        <v>0.026</v>
      </c>
      <c r="P6">
        <v>0.029</v>
      </c>
    </row>
    <row r="14" spans="2:7" ht="12.75">
      <c r="B14" s="52"/>
      <c r="C14" s="53"/>
      <c r="D14" s="53"/>
      <c r="E14" s="53"/>
      <c r="F14" s="53"/>
      <c r="G14" s="53"/>
    </row>
    <row r="15" spans="1:7" ht="12.75">
      <c r="A15" t="s">
        <v>4</v>
      </c>
      <c r="B15" s="52"/>
      <c r="C15" s="53"/>
      <c r="D15" s="53"/>
      <c r="E15" s="53"/>
      <c r="F15" s="53"/>
      <c r="G15" s="53"/>
    </row>
    <row r="16" spans="2:7" ht="12.75">
      <c r="B16" s="52"/>
      <c r="C16" s="53"/>
      <c r="D16" s="53"/>
      <c r="E16" s="53"/>
      <c r="F16" s="53"/>
      <c r="G16" s="53"/>
    </row>
    <row r="18" spans="1:7" ht="12.75">
      <c r="A18" s="53"/>
      <c r="C18" s="54"/>
      <c r="D18" s="53"/>
      <c r="E18" s="53"/>
      <c r="F18" s="53"/>
      <c r="G18" s="53"/>
    </row>
    <row r="19" spans="1:7" ht="12.75">
      <c r="A19" s="53"/>
      <c r="C19" s="54"/>
      <c r="D19" s="53"/>
      <c r="E19" s="53"/>
      <c r="F19" s="53"/>
      <c r="G19" s="53"/>
    </row>
    <row r="20" spans="1:7" ht="12.75">
      <c r="A20" s="53"/>
      <c r="C20" s="54"/>
      <c r="D20" s="53"/>
      <c r="E20" s="53"/>
      <c r="F20" s="53"/>
      <c r="G20" s="53"/>
    </row>
    <row r="21" spans="1:7" ht="12.75">
      <c r="A21" s="53" t="s">
        <v>295</v>
      </c>
      <c r="C21" s="54"/>
      <c r="D21" s="53"/>
      <c r="E21" s="53"/>
      <c r="F21" s="53"/>
      <c r="G21" s="53"/>
    </row>
    <row r="22" spans="1:7" ht="12.75">
      <c r="A22" s="53"/>
      <c r="C22" s="54"/>
      <c r="D22" s="53"/>
      <c r="E22" s="53"/>
      <c r="F22" s="53"/>
      <c r="G22" s="53"/>
    </row>
    <row r="23" spans="1:7" ht="12.75">
      <c r="A23" s="53"/>
      <c r="C23" s="54"/>
      <c r="D23" s="53"/>
      <c r="E23" s="53"/>
      <c r="F23" s="53"/>
      <c r="G23" s="53"/>
    </row>
    <row r="24" spans="1:7" ht="12.75">
      <c r="A24" s="53"/>
      <c r="C24" s="54"/>
      <c r="D24" s="53"/>
      <c r="E24" s="53"/>
      <c r="F24" s="53"/>
      <c r="G24" s="53"/>
    </row>
    <row r="25" spans="1:7" ht="12.75">
      <c r="A25" s="53"/>
      <c r="C25" s="54"/>
      <c r="D25" s="53"/>
      <c r="E25" s="53"/>
      <c r="F25" s="53"/>
      <c r="G25" s="53"/>
    </row>
    <row r="26" spans="1:7" ht="12.75">
      <c r="A26" s="53"/>
      <c r="C26" s="54"/>
      <c r="D26" s="53"/>
      <c r="E26" s="53"/>
      <c r="F26" s="53"/>
      <c r="G26" s="53"/>
    </row>
    <row r="27" spans="1:7" ht="12.75">
      <c r="A27" s="53"/>
      <c r="C27" s="54"/>
      <c r="D27" s="53"/>
      <c r="E27" s="53"/>
      <c r="F27" s="53"/>
      <c r="G27" s="53"/>
    </row>
    <row r="28" spans="1:7" ht="12.75">
      <c r="A28" s="53"/>
      <c r="C28" s="54"/>
      <c r="D28" s="53"/>
      <c r="E28" s="53"/>
      <c r="F28" s="53"/>
      <c r="G28" s="53"/>
    </row>
    <row r="29" spans="1:7" ht="12.75">
      <c r="A29" s="53"/>
      <c r="C29" s="54"/>
      <c r="D29" s="53"/>
      <c r="E29" s="53"/>
      <c r="F29" s="53"/>
      <c r="G29" s="5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45" sqref="A45"/>
    </sheetView>
  </sheetViews>
  <sheetFormatPr defaultColWidth="9.140625" defaultRowHeight="12.75"/>
  <cols>
    <col min="1" max="1" width="44.28125" style="0" bestFit="1" customWidth="1"/>
    <col min="2" max="2" width="10.28125" style="0" customWidth="1"/>
    <col min="24" max="25" width="10.28125" style="0" bestFit="1" customWidth="1"/>
    <col min="26" max="26" width="10.28125" style="0" customWidth="1"/>
    <col min="27" max="28" width="10.28125" style="0" bestFit="1" customWidth="1"/>
    <col min="44" max="44" width="10.28125" style="0" bestFit="1" customWidth="1"/>
    <col min="47" max="47" width="10.28125" style="0" bestFit="1" customWidth="1"/>
    <col min="48" max="48" width="10.00390625" style="0" bestFit="1" customWidth="1"/>
    <col min="49" max="49" width="10.28125" style="0" bestFit="1" customWidth="1"/>
  </cols>
  <sheetData>
    <row r="1" spans="1:49" ht="15">
      <c r="A1" s="1" t="s">
        <v>0</v>
      </c>
      <c r="B1" s="45">
        <v>39814</v>
      </c>
      <c r="C1" s="45">
        <v>39842</v>
      </c>
      <c r="D1" s="45">
        <v>39870</v>
      </c>
      <c r="E1" s="45">
        <v>39896</v>
      </c>
      <c r="F1" s="45">
        <v>39917</v>
      </c>
      <c r="G1" s="45">
        <v>39930</v>
      </c>
      <c r="H1" s="45">
        <v>39932</v>
      </c>
      <c r="I1" s="45">
        <v>39945</v>
      </c>
      <c r="J1" s="45">
        <v>39959</v>
      </c>
      <c r="K1" s="46">
        <v>39961</v>
      </c>
      <c r="L1" s="46">
        <v>39973</v>
      </c>
      <c r="M1" s="45">
        <v>39986</v>
      </c>
      <c r="N1" s="46">
        <v>39988</v>
      </c>
      <c r="O1" s="46">
        <v>40000</v>
      </c>
      <c r="P1" s="46">
        <v>40002</v>
      </c>
      <c r="Q1" s="46">
        <v>40021</v>
      </c>
      <c r="R1" s="46">
        <v>40022</v>
      </c>
      <c r="S1" s="46">
        <v>40035</v>
      </c>
      <c r="T1" s="46">
        <v>40049</v>
      </c>
      <c r="U1" s="46">
        <v>40050</v>
      </c>
      <c r="V1" s="46">
        <v>40070</v>
      </c>
      <c r="W1" s="46">
        <v>40084</v>
      </c>
      <c r="X1" s="62">
        <v>40112</v>
      </c>
      <c r="Y1" s="62">
        <v>40113</v>
      </c>
      <c r="Z1" s="62">
        <v>40135</v>
      </c>
      <c r="AA1" s="62">
        <v>40147</v>
      </c>
      <c r="AB1" s="46">
        <v>40175</v>
      </c>
      <c r="AC1" s="46"/>
      <c r="AF1" t="s">
        <v>16</v>
      </c>
      <c r="AH1" s="45">
        <v>39842</v>
      </c>
      <c r="AI1" s="45">
        <v>39870</v>
      </c>
      <c r="AJ1" s="45">
        <v>39896</v>
      </c>
      <c r="AK1" s="45">
        <v>39917</v>
      </c>
      <c r="AL1" s="45">
        <v>39930</v>
      </c>
      <c r="AM1" s="45">
        <v>39945</v>
      </c>
      <c r="AN1" s="45">
        <v>39959</v>
      </c>
      <c r="AO1" s="62">
        <v>39973</v>
      </c>
      <c r="AP1" s="45">
        <v>39986</v>
      </c>
      <c r="AQ1" s="46">
        <v>40000</v>
      </c>
      <c r="AR1" s="46">
        <v>40022</v>
      </c>
      <c r="AS1" s="46">
        <v>40050</v>
      </c>
      <c r="AT1" s="46">
        <v>40084</v>
      </c>
      <c r="AU1" s="62">
        <v>40113</v>
      </c>
      <c r="AV1" s="62">
        <v>40147</v>
      </c>
      <c r="AW1" s="46">
        <v>40175</v>
      </c>
    </row>
    <row r="2" spans="1:49" ht="12.75">
      <c r="A2" t="s">
        <v>266</v>
      </c>
      <c r="C2">
        <v>4</v>
      </c>
      <c r="D2">
        <v>4</v>
      </c>
      <c r="E2">
        <v>4</v>
      </c>
      <c r="F2">
        <v>4</v>
      </c>
      <c r="G2">
        <v>9</v>
      </c>
      <c r="I2">
        <v>6</v>
      </c>
      <c r="J2">
        <v>9</v>
      </c>
      <c r="L2">
        <v>21</v>
      </c>
      <c r="M2">
        <v>7</v>
      </c>
      <c r="O2">
        <v>21</v>
      </c>
      <c r="Q2" s="11"/>
      <c r="R2" s="11">
        <v>40</v>
      </c>
      <c r="U2">
        <v>14</v>
      </c>
      <c r="W2">
        <v>7</v>
      </c>
      <c r="Y2">
        <v>17</v>
      </c>
      <c r="AA2">
        <v>4</v>
      </c>
      <c r="AB2">
        <v>7</v>
      </c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1:52" ht="12.75">
      <c r="A3" t="s">
        <v>267</v>
      </c>
      <c r="C3">
        <v>4</v>
      </c>
      <c r="D3">
        <v>4</v>
      </c>
      <c r="E3">
        <v>4</v>
      </c>
      <c r="F3">
        <v>4</v>
      </c>
      <c r="G3">
        <v>17</v>
      </c>
      <c r="I3">
        <v>4</v>
      </c>
      <c r="J3">
        <v>14</v>
      </c>
      <c r="L3">
        <v>12</v>
      </c>
      <c r="M3">
        <v>4</v>
      </c>
      <c r="O3">
        <v>13</v>
      </c>
      <c r="R3">
        <v>24</v>
      </c>
      <c r="U3">
        <v>4</v>
      </c>
      <c r="W3">
        <v>4</v>
      </c>
      <c r="Y3">
        <v>4</v>
      </c>
      <c r="AA3">
        <v>4</v>
      </c>
      <c r="AB3">
        <v>4</v>
      </c>
      <c r="AF3">
        <f>SUM(C3:AB3)</f>
        <v>124</v>
      </c>
      <c r="AH3" s="63">
        <v>4</v>
      </c>
      <c r="AI3" s="63">
        <v>4</v>
      </c>
      <c r="AJ3" s="63">
        <v>4</v>
      </c>
      <c r="AK3" s="63">
        <v>10.5</v>
      </c>
      <c r="AL3" s="63"/>
      <c r="AM3" s="63">
        <v>9</v>
      </c>
      <c r="AN3" s="63"/>
      <c r="AO3" s="63">
        <v>8</v>
      </c>
      <c r="AP3" s="63"/>
      <c r="AQ3" s="63">
        <v>18.5</v>
      </c>
      <c r="AR3" s="63"/>
      <c r="AS3" s="63">
        <v>4</v>
      </c>
      <c r="AT3" s="63">
        <v>4</v>
      </c>
      <c r="AU3" s="63">
        <v>4</v>
      </c>
      <c r="AV3" s="63">
        <v>4</v>
      </c>
      <c r="AW3" s="63">
        <v>4</v>
      </c>
      <c r="AY3">
        <f>SUM(AH3:AW3)</f>
        <v>78</v>
      </c>
      <c r="AZ3">
        <f>AY3/12</f>
        <v>6.5</v>
      </c>
    </row>
    <row r="4" spans="1:52" ht="12.75">
      <c r="A4" t="s">
        <v>268</v>
      </c>
      <c r="C4">
        <v>46</v>
      </c>
      <c r="D4">
        <v>22</v>
      </c>
      <c r="E4">
        <v>32</v>
      </c>
      <c r="F4">
        <v>46</v>
      </c>
      <c r="G4">
        <v>182</v>
      </c>
      <c r="I4">
        <v>88</v>
      </c>
      <c r="J4">
        <v>270</v>
      </c>
      <c r="L4">
        <v>113</v>
      </c>
      <c r="M4">
        <v>94</v>
      </c>
      <c r="O4">
        <v>135</v>
      </c>
      <c r="R4">
        <v>107</v>
      </c>
      <c r="U4">
        <v>91</v>
      </c>
      <c r="W4">
        <v>58</v>
      </c>
      <c r="Y4">
        <v>59</v>
      </c>
      <c r="AA4">
        <v>20</v>
      </c>
      <c r="AB4">
        <v>39</v>
      </c>
      <c r="AF4">
        <f>SUM(C4:AB4)</f>
        <v>1402</v>
      </c>
      <c r="AH4" s="63">
        <v>46</v>
      </c>
      <c r="AI4" s="63">
        <v>22</v>
      </c>
      <c r="AJ4" s="63">
        <v>32</v>
      </c>
      <c r="AK4" s="63">
        <v>114</v>
      </c>
      <c r="AL4" s="63"/>
      <c r="AM4" s="63">
        <v>179</v>
      </c>
      <c r="AN4" s="63"/>
      <c r="AO4" s="63">
        <v>103.5</v>
      </c>
      <c r="AP4" s="63"/>
      <c r="AQ4" s="63">
        <v>121</v>
      </c>
      <c r="AR4" s="63"/>
      <c r="AS4" s="63">
        <v>91</v>
      </c>
      <c r="AT4" s="63">
        <v>58</v>
      </c>
      <c r="AU4" s="63">
        <v>59</v>
      </c>
      <c r="AV4" s="63">
        <v>20</v>
      </c>
      <c r="AW4" s="63">
        <v>39</v>
      </c>
      <c r="AY4">
        <f>SUM(AH4:AW4)</f>
        <v>884.5</v>
      </c>
      <c r="AZ4">
        <f>AY4/12</f>
        <v>73.70833333333333</v>
      </c>
    </row>
    <row r="5" spans="1:49" ht="12.75">
      <c r="A5" t="s">
        <v>286</v>
      </c>
      <c r="C5" t="s">
        <v>275</v>
      </c>
      <c r="D5" t="s">
        <v>275</v>
      </c>
      <c r="E5">
        <v>4</v>
      </c>
      <c r="F5">
        <v>6</v>
      </c>
      <c r="G5">
        <v>11</v>
      </c>
      <c r="K5">
        <v>5</v>
      </c>
      <c r="N5">
        <v>15</v>
      </c>
      <c r="P5">
        <v>19</v>
      </c>
      <c r="Q5">
        <v>7</v>
      </c>
      <c r="S5">
        <v>28</v>
      </c>
      <c r="T5">
        <v>7</v>
      </c>
      <c r="V5">
        <v>41</v>
      </c>
      <c r="W5">
        <v>8</v>
      </c>
      <c r="X5">
        <v>121</v>
      </c>
      <c r="Z5">
        <v>4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</row>
    <row r="6" spans="1:49" ht="12.75">
      <c r="A6" t="s">
        <v>287</v>
      </c>
      <c r="P6">
        <v>15</v>
      </c>
      <c r="Q6">
        <v>18</v>
      </c>
      <c r="S6">
        <v>18</v>
      </c>
      <c r="T6">
        <v>19</v>
      </c>
      <c r="V6">
        <v>112</v>
      </c>
      <c r="W6">
        <v>29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</row>
    <row r="7" spans="34:49" ht="15">
      <c r="AH7" s="45">
        <v>39842</v>
      </c>
      <c r="AI7" s="45">
        <v>39870</v>
      </c>
      <c r="AJ7" s="45">
        <v>39896</v>
      </c>
      <c r="AK7" s="45">
        <v>39917</v>
      </c>
      <c r="AL7" s="45">
        <v>39930</v>
      </c>
      <c r="AM7" s="45">
        <v>39945</v>
      </c>
      <c r="AN7" s="45">
        <v>39959</v>
      </c>
      <c r="AO7" s="46">
        <v>39973</v>
      </c>
      <c r="AP7" s="45">
        <v>39986</v>
      </c>
      <c r="AQ7" s="46">
        <v>40000</v>
      </c>
      <c r="AR7" s="46">
        <v>40022</v>
      </c>
      <c r="AS7" s="46">
        <v>40050</v>
      </c>
      <c r="AT7" s="46">
        <v>40084</v>
      </c>
      <c r="AU7" s="62">
        <v>40113</v>
      </c>
      <c r="AV7" s="62">
        <v>40147</v>
      </c>
      <c r="AW7" s="46">
        <v>40175</v>
      </c>
    </row>
    <row r="8" spans="17:44" ht="12.75">
      <c r="Q8" s="47" t="s">
        <v>320</v>
      </c>
      <c r="R8" s="47"/>
      <c r="S8" s="48">
        <f>AVERAGE(P5:W5)</f>
        <v>18.333333333333332</v>
      </c>
      <c r="T8" s="48"/>
      <c r="AR8" s="11"/>
    </row>
    <row r="9" spans="17:49" ht="12.75">
      <c r="Q9" s="70"/>
      <c r="R9" s="70"/>
      <c r="S9" s="71"/>
      <c r="T9" s="70"/>
      <c r="AH9">
        <v>4</v>
      </c>
      <c r="AI9">
        <v>4</v>
      </c>
      <c r="AJ9">
        <v>4</v>
      </c>
      <c r="AK9" s="88">
        <v>4</v>
      </c>
      <c r="AL9" s="88">
        <v>17</v>
      </c>
      <c r="AM9" s="88">
        <v>4</v>
      </c>
      <c r="AN9" s="88">
        <v>14</v>
      </c>
      <c r="AO9" s="88">
        <v>12</v>
      </c>
      <c r="AP9" s="88">
        <v>4</v>
      </c>
      <c r="AQ9" s="88">
        <v>13</v>
      </c>
      <c r="AR9" s="88">
        <v>24</v>
      </c>
      <c r="AS9">
        <v>4</v>
      </c>
      <c r="AT9">
        <v>4</v>
      </c>
      <c r="AU9">
        <v>4</v>
      </c>
      <c r="AV9">
        <v>4</v>
      </c>
      <c r="AW9">
        <v>4</v>
      </c>
    </row>
    <row r="10" spans="1:49" ht="12.75">
      <c r="A10" t="s">
        <v>290</v>
      </c>
      <c r="B10">
        <v>30</v>
      </c>
      <c r="C10">
        <v>30</v>
      </c>
      <c r="D10">
        <v>30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30</v>
      </c>
      <c r="K10">
        <v>30</v>
      </c>
      <c r="L10">
        <v>30</v>
      </c>
      <c r="M10">
        <v>30</v>
      </c>
      <c r="N10">
        <v>30</v>
      </c>
      <c r="O10">
        <v>30</v>
      </c>
      <c r="P10">
        <v>30</v>
      </c>
      <c r="Q10">
        <v>30</v>
      </c>
      <c r="R10">
        <v>30</v>
      </c>
      <c r="S10">
        <v>30</v>
      </c>
      <c r="T10">
        <v>30</v>
      </c>
      <c r="U10">
        <v>30</v>
      </c>
      <c r="V10">
        <v>30</v>
      </c>
      <c r="W10">
        <v>30</v>
      </c>
      <c r="X10">
        <v>30</v>
      </c>
      <c r="Y10">
        <v>30</v>
      </c>
      <c r="Z10">
        <v>30</v>
      </c>
      <c r="AA10">
        <v>30</v>
      </c>
      <c r="AB10">
        <v>30</v>
      </c>
      <c r="AH10">
        <v>46</v>
      </c>
      <c r="AI10">
        <v>22</v>
      </c>
      <c r="AJ10">
        <v>32</v>
      </c>
      <c r="AK10" s="88">
        <v>46</v>
      </c>
      <c r="AL10" s="88">
        <v>182</v>
      </c>
      <c r="AM10" s="88">
        <v>88</v>
      </c>
      <c r="AN10" s="88">
        <v>270</v>
      </c>
      <c r="AO10" s="88">
        <v>113</v>
      </c>
      <c r="AP10" s="88">
        <v>94</v>
      </c>
      <c r="AQ10" s="88">
        <v>135</v>
      </c>
      <c r="AR10" s="88">
        <v>107</v>
      </c>
      <c r="AS10">
        <v>91</v>
      </c>
      <c r="AT10">
        <v>58</v>
      </c>
      <c r="AU10">
        <v>59</v>
      </c>
      <c r="AV10">
        <v>20</v>
      </c>
      <c r="AW10">
        <v>39</v>
      </c>
    </row>
    <row r="11" spans="1:23" ht="12.75">
      <c r="A11" t="s">
        <v>291</v>
      </c>
      <c r="O11">
        <v>18</v>
      </c>
      <c r="P11">
        <v>18</v>
      </c>
      <c r="Q11">
        <v>18</v>
      </c>
      <c r="R11">
        <v>18</v>
      </c>
      <c r="S11">
        <v>18</v>
      </c>
      <c r="T11">
        <v>18</v>
      </c>
      <c r="U11">
        <v>18</v>
      </c>
      <c r="V11">
        <v>18</v>
      </c>
      <c r="W11">
        <v>18</v>
      </c>
    </row>
    <row r="12" spans="1:28" ht="12.75">
      <c r="A12" t="s">
        <v>293</v>
      </c>
      <c r="B12">
        <v>35</v>
      </c>
      <c r="C12">
        <v>35</v>
      </c>
      <c r="D12">
        <v>35</v>
      </c>
      <c r="E12">
        <v>35</v>
      </c>
      <c r="F12">
        <v>35</v>
      </c>
      <c r="G12">
        <v>35</v>
      </c>
      <c r="H12">
        <v>35</v>
      </c>
      <c r="I12">
        <v>35</v>
      </c>
      <c r="J12">
        <v>35</v>
      </c>
      <c r="K12">
        <v>35</v>
      </c>
      <c r="L12">
        <v>35</v>
      </c>
      <c r="M12">
        <v>35</v>
      </c>
      <c r="N12">
        <v>35</v>
      </c>
      <c r="O12">
        <v>35</v>
      </c>
      <c r="P12">
        <v>35</v>
      </c>
      <c r="Q12">
        <v>35</v>
      </c>
      <c r="R12">
        <v>35</v>
      </c>
      <c r="S12">
        <v>35</v>
      </c>
      <c r="T12">
        <v>35</v>
      </c>
      <c r="U12">
        <v>35</v>
      </c>
      <c r="V12">
        <v>35</v>
      </c>
      <c r="W12">
        <v>35</v>
      </c>
      <c r="X12">
        <v>35</v>
      </c>
      <c r="Y12">
        <v>35</v>
      </c>
      <c r="Z12">
        <v>35</v>
      </c>
      <c r="AA12">
        <v>35</v>
      </c>
      <c r="AB12">
        <v>35</v>
      </c>
    </row>
    <row r="13" ht="12.75">
      <c r="V13">
        <f>ABS((S8-S9)/S8)*100</f>
        <v>100</v>
      </c>
    </row>
    <row r="15" ht="12.75">
      <c r="A15" t="s">
        <v>270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C57" sqref="C57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5" bestFit="1" customWidth="1"/>
    <col min="5" max="5" width="7.00390625" style="0" bestFit="1" customWidth="1"/>
  </cols>
  <sheetData>
    <row r="1" spans="1:5" ht="12.75">
      <c r="A1" s="9" t="s">
        <v>183</v>
      </c>
      <c r="B1" s="9" t="s">
        <v>184</v>
      </c>
      <c r="C1" s="9" t="s">
        <v>185</v>
      </c>
      <c r="D1" s="10" t="s">
        <v>186</v>
      </c>
      <c r="E1" s="9" t="s">
        <v>187</v>
      </c>
    </row>
    <row r="2" spans="1:5" ht="12.75">
      <c r="A2" s="11" t="s">
        <v>188</v>
      </c>
      <c r="B2" s="11" t="s">
        <v>189</v>
      </c>
      <c r="C2" s="11" t="s">
        <v>85</v>
      </c>
      <c r="D2" s="12">
        <v>0.0001</v>
      </c>
      <c r="E2">
        <v>0.0005</v>
      </c>
    </row>
    <row r="3" spans="1:5" ht="12.75">
      <c r="A3" s="11" t="s">
        <v>190</v>
      </c>
      <c r="B3" s="11" t="s">
        <v>189</v>
      </c>
      <c r="C3" s="11" t="s">
        <v>85</v>
      </c>
      <c r="D3" s="12">
        <v>0.0001</v>
      </c>
      <c r="E3">
        <v>0.0005</v>
      </c>
    </row>
    <row r="4" spans="1:5" ht="12.75">
      <c r="A4" s="11" t="s">
        <v>191</v>
      </c>
      <c r="B4" s="11" t="s">
        <v>192</v>
      </c>
      <c r="C4" s="11" t="s">
        <v>85</v>
      </c>
      <c r="D4" s="13">
        <v>0.0001</v>
      </c>
      <c r="E4">
        <v>0.0005</v>
      </c>
    </row>
    <row r="5" spans="1:5" ht="12.75">
      <c r="A5" s="11" t="s">
        <v>38</v>
      </c>
      <c r="B5" s="11" t="s">
        <v>193</v>
      </c>
      <c r="C5" s="11" t="s">
        <v>85</v>
      </c>
      <c r="D5" s="14">
        <v>1</v>
      </c>
      <c r="E5" s="11">
        <v>5</v>
      </c>
    </row>
    <row r="6" spans="1:5" ht="12.75">
      <c r="A6" s="11" t="s">
        <v>38</v>
      </c>
      <c r="B6" s="11" t="s">
        <v>193</v>
      </c>
      <c r="C6" t="s">
        <v>85</v>
      </c>
      <c r="D6" s="15">
        <v>1</v>
      </c>
      <c r="E6">
        <v>5</v>
      </c>
    </row>
    <row r="7" spans="1:4" ht="14.25">
      <c r="A7" s="11" t="s">
        <v>219</v>
      </c>
      <c r="B7" t="s">
        <v>194</v>
      </c>
      <c r="C7" t="s">
        <v>220</v>
      </c>
      <c r="D7" s="3">
        <v>0.1</v>
      </c>
    </row>
    <row r="8" spans="1:5" ht="12.75">
      <c r="A8" t="s">
        <v>195</v>
      </c>
      <c r="B8" t="s">
        <v>196</v>
      </c>
      <c r="C8" s="11" t="s">
        <v>85</v>
      </c>
      <c r="D8" s="2">
        <v>0.01</v>
      </c>
      <c r="E8">
        <v>0.05</v>
      </c>
    </row>
    <row r="9" spans="1:5" ht="12.75">
      <c r="A9" t="s">
        <v>197</v>
      </c>
      <c r="B9" t="s">
        <v>196</v>
      </c>
      <c r="C9" s="11" t="s">
        <v>85</v>
      </c>
      <c r="D9" s="2">
        <v>0.01</v>
      </c>
      <c r="E9">
        <v>0.05</v>
      </c>
    </row>
    <row r="10" spans="1:4" ht="12.75">
      <c r="A10" s="16" t="s">
        <v>198</v>
      </c>
      <c r="B10" t="s">
        <v>199</v>
      </c>
      <c r="C10" t="s">
        <v>200</v>
      </c>
      <c r="D10" s="17">
        <v>2</v>
      </c>
    </row>
    <row r="11" spans="1:4" ht="12.75">
      <c r="A11" t="s">
        <v>73</v>
      </c>
      <c r="B11" t="s">
        <v>201</v>
      </c>
      <c r="C11" t="s">
        <v>85</v>
      </c>
      <c r="D11" s="17">
        <v>1</v>
      </c>
    </row>
    <row r="12" spans="1:5" ht="12.75">
      <c r="A12" t="s">
        <v>84</v>
      </c>
      <c r="B12" t="s">
        <v>29</v>
      </c>
      <c r="C12" s="11" t="s">
        <v>85</v>
      </c>
      <c r="D12" s="2">
        <v>0.01</v>
      </c>
      <c r="E12">
        <v>0.05</v>
      </c>
    </row>
    <row r="13" spans="1:5" ht="12.75">
      <c r="A13" t="s">
        <v>202</v>
      </c>
      <c r="B13" t="s">
        <v>29</v>
      </c>
      <c r="C13" s="11" t="s">
        <v>85</v>
      </c>
      <c r="D13" s="2">
        <v>0.01</v>
      </c>
      <c r="E13">
        <v>0.05</v>
      </c>
    </row>
    <row r="14" spans="1:5" ht="12.75">
      <c r="A14" t="s">
        <v>203</v>
      </c>
      <c r="B14" t="s">
        <v>192</v>
      </c>
      <c r="C14" s="11" t="s">
        <v>85</v>
      </c>
      <c r="D14" s="13">
        <v>0.0001</v>
      </c>
      <c r="E14">
        <v>0.0005</v>
      </c>
    </row>
    <row r="15" spans="1:5" ht="12.75">
      <c r="A15" t="s">
        <v>204</v>
      </c>
      <c r="B15" t="s">
        <v>29</v>
      </c>
      <c r="C15" s="11" t="s">
        <v>85</v>
      </c>
      <c r="D15" s="15">
        <v>0.005</v>
      </c>
      <c r="E15">
        <v>0.03</v>
      </c>
    </row>
    <row r="16" spans="1:5" ht="12.75">
      <c r="A16" t="s">
        <v>95</v>
      </c>
      <c r="B16" t="s">
        <v>205</v>
      </c>
      <c r="C16" s="11" t="s">
        <v>85</v>
      </c>
      <c r="D16" s="13">
        <v>0.0002</v>
      </c>
      <c r="E16">
        <v>0.001</v>
      </c>
    </row>
    <row r="17" spans="1:5" ht="12.75">
      <c r="A17" t="s">
        <v>206</v>
      </c>
      <c r="B17" t="s">
        <v>196</v>
      </c>
      <c r="C17" s="11" t="s">
        <v>85</v>
      </c>
      <c r="D17" s="2">
        <v>0.01</v>
      </c>
      <c r="E17">
        <v>0.05</v>
      </c>
    </row>
    <row r="18" spans="1:4" ht="12.75">
      <c r="A18" t="s">
        <v>109</v>
      </c>
      <c r="B18" t="s">
        <v>207</v>
      </c>
      <c r="C18" t="s">
        <v>85</v>
      </c>
      <c r="D18" s="15">
        <v>0.005</v>
      </c>
    </row>
    <row r="19" spans="1:4" ht="12.75">
      <c r="A19" t="s">
        <v>114</v>
      </c>
      <c r="B19" t="s">
        <v>208</v>
      </c>
      <c r="C19" t="s">
        <v>85</v>
      </c>
      <c r="D19" s="15">
        <v>0.003</v>
      </c>
    </row>
    <row r="20" spans="1:4" ht="12.75">
      <c r="A20" t="s">
        <v>117</v>
      </c>
      <c r="B20" t="s">
        <v>209</v>
      </c>
      <c r="C20" t="s">
        <v>85</v>
      </c>
      <c r="D20" s="15">
        <v>0.004</v>
      </c>
    </row>
    <row r="21" spans="1:4" ht="12.75">
      <c r="A21" t="s">
        <v>130</v>
      </c>
      <c r="B21" t="s">
        <v>210</v>
      </c>
      <c r="C21" t="s">
        <v>85</v>
      </c>
      <c r="D21" s="15">
        <v>0.003</v>
      </c>
    </row>
    <row r="22" spans="1:4" ht="12.75">
      <c r="A22" t="s">
        <v>127</v>
      </c>
      <c r="B22" t="s">
        <v>128</v>
      </c>
      <c r="C22" t="s">
        <v>85</v>
      </c>
      <c r="D22" s="15">
        <v>0.002</v>
      </c>
    </row>
    <row r="23" spans="1:4" ht="12.75">
      <c r="A23" t="s">
        <v>211</v>
      </c>
      <c r="B23" t="s">
        <v>212</v>
      </c>
      <c r="C23" t="s">
        <v>85</v>
      </c>
      <c r="D23" s="15">
        <v>0.002</v>
      </c>
    </row>
    <row r="24" spans="1:4" ht="12.75">
      <c r="A24" t="s">
        <v>213</v>
      </c>
      <c r="B24" t="s">
        <v>214</v>
      </c>
      <c r="C24" t="s">
        <v>85</v>
      </c>
      <c r="D24" s="17">
        <v>4</v>
      </c>
    </row>
    <row r="25" spans="1:5" ht="12.75">
      <c r="A25" t="s">
        <v>215</v>
      </c>
      <c r="B25" t="s">
        <v>216</v>
      </c>
      <c r="C25" s="11" t="s">
        <v>85</v>
      </c>
      <c r="D25" s="15">
        <v>0.001</v>
      </c>
      <c r="E25">
        <v>0.005</v>
      </c>
    </row>
    <row r="26" spans="1:5" ht="12.75">
      <c r="A26" t="s">
        <v>217</v>
      </c>
      <c r="B26" t="s">
        <v>192</v>
      </c>
      <c r="C26" s="11" t="s">
        <v>85</v>
      </c>
      <c r="D26" s="12">
        <v>5E-05</v>
      </c>
      <c r="E26">
        <v>0.0003</v>
      </c>
    </row>
    <row r="27" spans="1:5" ht="12.75">
      <c r="A27" t="s">
        <v>218</v>
      </c>
      <c r="B27" t="s">
        <v>196</v>
      </c>
      <c r="C27" s="11" t="s">
        <v>85</v>
      </c>
      <c r="D27" s="2">
        <v>0.01</v>
      </c>
      <c r="E27">
        <v>0.05</v>
      </c>
    </row>
  </sheetData>
  <sheetProtection/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46" sqref="B46"/>
    </sheetView>
  </sheetViews>
  <sheetFormatPr defaultColWidth="9.140625" defaultRowHeight="12.75"/>
  <cols>
    <col min="1" max="1" width="44.421875" style="0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39961</v>
      </c>
      <c r="G1" s="46">
        <v>39973</v>
      </c>
      <c r="H1" s="46">
        <v>39988</v>
      </c>
      <c r="I1" s="46">
        <v>40002</v>
      </c>
      <c r="J1" s="46">
        <v>40021</v>
      </c>
      <c r="K1" s="46">
        <v>40035</v>
      </c>
      <c r="L1" s="46">
        <v>40049</v>
      </c>
      <c r="M1" s="46">
        <v>40070</v>
      </c>
      <c r="N1" s="46">
        <v>40084</v>
      </c>
      <c r="O1" s="62">
        <v>40112</v>
      </c>
      <c r="P1" s="62">
        <v>40135</v>
      </c>
      <c r="Q1" s="62">
        <v>40147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68" customFormat="1" ht="15">
      <c r="A2" s="63" t="s">
        <v>289</v>
      </c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16" s="63" customFormat="1" ht="12.75">
      <c r="A3" s="63" t="s">
        <v>297</v>
      </c>
      <c r="F3" s="63">
        <v>966</v>
      </c>
      <c r="H3" s="63">
        <v>910</v>
      </c>
      <c r="I3" s="63">
        <v>1246</v>
      </c>
      <c r="J3" s="63">
        <v>1036</v>
      </c>
      <c r="K3" s="63">
        <v>224</v>
      </c>
      <c r="L3" s="63">
        <v>378</v>
      </c>
      <c r="M3" s="11">
        <v>840</v>
      </c>
      <c r="N3" s="11">
        <v>378</v>
      </c>
      <c r="O3" s="11">
        <v>1232</v>
      </c>
      <c r="P3" s="63">
        <v>5250</v>
      </c>
    </row>
    <row r="4" spans="1:16" s="63" customFormat="1" ht="12.75">
      <c r="A4" s="63" t="s">
        <v>306</v>
      </c>
      <c r="M4" s="63">
        <v>14</v>
      </c>
      <c r="O4" s="63">
        <v>14</v>
      </c>
      <c r="P4" s="63">
        <v>42</v>
      </c>
    </row>
    <row r="5" spans="1:11" s="63" customFormat="1" ht="12.75">
      <c r="A5" s="63" t="s">
        <v>314</v>
      </c>
      <c r="B5" s="69"/>
      <c r="C5" s="68"/>
      <c r="D5" s="68"/>
      <c r="E5" s="68"/>
      <c r="F5" s="68"/>
      <c r="G5" s="68"/>
      <c r="H5" s="63">
        <v>14</v>
      </c>
      <c r="K5" s="63">
        <v>14</v>
      </c>
    </row>
    <row r="6" spans="1:16" s="63" customFormat="1" ht="12.75">
      <c r="A6" s="63" t="s">
        <v>298</v>
      </c>
      <c r="F6" s="63">
        <v>56</v>
      </c>
      <c r="H6" s="63">
        <v>308</v>
      </c>
      <c r="I6" s="63">
        <v>196</v>
      </c>
      <c r="J6" s="63">
        <v>70</v>
      </c>
      <c r="O6" s="63">
        <v>1120</v>
      </c>
      <c r="P6" s="63">
        <v>3458</v>
      </c>
    </row>
    <row r="7" spans="1:16" ht="12.75">
      <c r="A7" s="63" t="s">
        <v>307</v>
      </c>
      <c r="J7">
        <v>56</v>
      </c>
      <c r="K7">
        <v>28</v>
      </c>
      <c r="O7">
        <v>14</v>
      </c>
      <c r="P7">
        <v>70</v>
      </c>
    </row>
    <row r="8" spans="1:16" ht="12.75">
      <c r="A8" s="63" t="s">
        <v>304</v>
      </c>
      <c r="F8">
        <v>14</v>
      </c>
      <c r="L8">
        <v>28</v>
      </c>
      <c r="P8">
        <v>28</v>
      </c>
    </row>
    <row r="9" spans="1:8" ht="12.75">
      <c r="A9" s="63" t="s">
        <v>311</v>
      </c>
      <c r="F9">
        <v>14</v>
      </c>
      <c r="H9">
        <v>14</v>
      </c>
    </row>
    <row r="10" spans="1:10" ht="12.75">
      <c r="A10" s="63" t="s">
        <v>316</v>
      </c>
      <c r="J10">
        <v>14</v>
      </c>
    </row>
    <row r="11" spans="1:16" ht="12.75">
      <c r="A11" s="63" t="s">
        <v>309</v>
      </c>
      <c r="B11" s="52"/>
      <c r="C11" s="53"/>
      <c r="D11" s="53"/>
      <c r="E11" s="53"/>
      <c r="F11" s="53"/>
      <c r="G11" s="53"/>
      <c r="N11">
        <v>14</v>
      </c>
      <c r="P11">
        <v>14</v>
      </c>
    </row>
    <row r="12" spans="1:16" ht="12.75">
      <c r="A12" s="63" t="s">
        <v>299</v>
      </c>
      <c r="F12">
        <v>42</v>
      </c>
      <c r="H12">
        <v>238</v>
      </c>
      <c r="I12">
        <v>42</v>
      </c>
      <c r="J12">
        <v>28</v>
      </c>
      <c r="L12">
        <v>14</v>
      </c>
      <c r="O12">
        <v>56</v>
      </c>
      <c r="P12">
        <v>28</v>
      </c>
    </row>
    <row r="13" spans="1:11" ht="12.75">
      <c r="A13" s="68" t="s">
        <v>318</v>
      </c>
      <c r="C13" s="54"/>
      <c r="D13" s="53"/>
      <c r="E13" s="53"/>
      <c r="F13" s="53"/>
      <c r="G13" s="53"/>
      <c r="K13">
        <v>14</v>
      </c>
    </row>
    <row r="14" spans="1:16" ht="12.75">
      <c r="A14" s="63" t="s">
        <v>300</v>
      </c>
      <c r="F14">
        <v>14</v>
      </c>
      <c r="K14">
        <v>28</v>
      </c>
      <c r="N14">
        <v>14</v>
      </c>
      <c r="P14">
        <v>56</v>
      </c>
    </row>
    <row r="15" spans="1:16" ht="12.75">
      <c r="A15" s="63" t="s">
        <v>308</v>
      </c>
      <c r="H15">
        <v>14</v>
      </c>
      <c r="P15">
        <v>420</v>
      </c>
    </row>
    <row r="16" spans="1:16" ht="12.75">
      <c r="A16" s="63" t="s">
        <v>301</v>
      </c>
      <c r="F16">
        <v>70</v>
      </c>
      <c r="H16">
        <v>238</v>
      </c>
      <c r="I16">
        <v>350</v>
      </c>
      <c r="J16">
        <v>532</v>
      </c>
      <c r="L16">
        <v>70</v>
      </c>
      <c r="P16">
        <v>980</v>
      </c>
    </row>
    <row r="17" spans="1:11" ht="12.75">
      <c r="A17" s="68" t="s">
        <v>319</v>
      </c>
      <c r="C17" s="54"/>
      <c r="D17" s="53"/>
      <c r="E17" s="53"/>
      <c r="F17" s="53"/>
      <c r="G17" s="53"/>
      <c r="K17">
        <v>14</v>
      </c>
    </row>
    <row r="18" spans="1:11" ht="12.75">
      <c r="A18" s="63" t="s">
        <v>313</v>
      </c>
      <c r="F18">
        <v>14</v>
      </c>
      <c r="I18">
        <v>14</v>
      </c>
      <c r="K18">
        <v>28</v>
      </c>
    </row>
    <row r="19" spans="1:16" ht="12.75">
      <c r="A19" s="63" t="s">
        <v>302</v>
      </c>
      <c r="F19">
        <v>70</v>
      </c>
      <c r="I19">
        <v>70</v>
      </c>
      <c r="L19">
        <v>42</v>
      </c>
      <c r="P19">
        <v>70</v>
      </c>
    </row>
    <row r="20" spans="1:16" ht="12.75">
      <c r="A20" s="63" t="s">
        <v>305</v>
      </c>
      <c r="I20">
        <v>28</v>
      </c>
      <c r="L20">
        <v>28</v>
      </c>
      <c r="P20">
        <v>42</v>
      </c>
    </row>
    <row r="21" spans="1:15" ht="12.75">
      <c r="A21" s="63" t="s">
        <v>310</v>
      </c>
      <c r="F21">
        <v>14</v>
      </c>
      <c r="H21">
        <v>14</v>
      </c>
      <c r="J21">
        <v>14</v>
      </c>
      <c r="L21">
        <v>42</v>
      </c>
      <c r="O21">
        <v>14</v>
      </c>
    </row>
    <row r="22" spans="1:6" ht="12.75">
      <c r="A22" s="63" t="s">
        <v>312</v>
      </c>
      <c r="F22">
        <v>14</v>
      </c>
    </row>
    <row r="23" spans="1:16" ht="12.75">
      <c r="A23" s="63" t="s">
        <v>303</v>
      </c>
      <c r="F23">
        <v>616</v>
      </c>
      <c r="I23">
        <v>112</v>
      </c>
      <c r="P23">
        <v>42</v>
      </c>
    </row>
    <row r="24" spans="1:14" ht="12.75">
      <c r="A24" s="68" t="s">
        <v>317</v>
      </c>
      <c r="C24" s="54"/>
      <c r="D24" s="53"/>
      <c r="E24" s="53"/>
      <c r="F24" s="53"/>
      <c r="G24" s="53"/>
      <c r="J24">
        <v>14</v>
      </c>
      <c r="N24">
        <v>14</v>
      </c>
    </row>
    <row r="25" spans="1:9" ht="12.75">
      <c r="A25" s="63" t="s">
        <v>315</v>
      </c>
      <c r="B25" s="52"/>
      <c r="C25" s="53"/>
      <c r="D25" s="53"/>
      <c r="E25" s="53"/>
      <c r="F25" s="53"/>
      <c r="G25" s="53"/>
      <c r="I25">
        <v>56</v>
      </c>
    </row>
    <row r="26" spans="1:7" ht="12.75">
      <c r="A26" s="68"/>
      <c r="C26" s="54"/>
      <c r="D26" s="53"/>
      <c r="E26" s="53"/>
      <c r="F26" s="53"/>
      <c r="G26" s="53"/>
    </row>
    <row r="27" spans="1:7" ht="12.75">
      <c r="A27" s="68"/>
      <c r="C27" s="54"/>
      <c r="D27" s="53"/>
      <c r="E27" s="53"/>
      <c r="F27" s="53"/>
      <c r="G27" s="53"/>
    </row>
    <row r="28" spans="1:7" ht="12.75">
      <c r="A28" s="53"/>
      <c r="C28" s="54"/>
      <c r="D28" s="53"/>
      <c r="E28" s="53"/>
      <c r="F28" s="53"/>
      <c r="G28" s="53"/>
    </row>
    <row r="29" spans="1:7" ht="12.75">
      <c r="A29" s="53"/>
      <c r="C29" s="54"/>
      <c r="D29" s="53"/>
      <c r="E29" s="53"/>
      <c r="F29" s="53"/>
      <c r="G29" s="53"/>
    </row>
    <row r="30" spans="1:7" ht="12.75">
      <c r="A30" s="53"/>
      <c r="C30" s="54"/>
      <c r="D30" s="53"/>
      <c r="E30" s="53"/>
      <c r="F30" s="53"/>
      <c r="G30" s="53"/>
    </row>
    <row r="31" spans="1:7" ht="12.75">
      <c r="A31" t="s">
        <v>296</v>
      </c>
      <c r="C31" s="54"/>
      <c r="D31" s="53"/>
      <c r="E31" s="53"/>
      <c r="F31" s="53"/>
      <c r="G31" s="53"/>
    </row>
    <row r="32" spans="1:7" ht="12.75">
      <c r="A32" s="53"/>
      <c r="C32" s="54"/>
      <c r="D32" s="53"/>
      <c r="E32" s="53"/>
      <c r="F32" s="53"/>
      <c r="G32" s="53"/>
    </row>
    <row r="33" spans="1:7" ht="12.75">
      <c r="A33" s="53"/>
      <c r="C33" s="54"/>
      <c r="D33" s="53"/>
      <c r="E33" s="53"/>
      <c r="F33" s="53"/>
      <c r="G33" s="53"/>
    </row>
    <row r="34" spans="1:7" ht="12.75">
      <c r="A34" s="53"/>
      <c r="C34" s="54"/>
      <c r="D34" s="53"/>
      <c r="E34" s="53"/>
      <c r="F34" s="53"/>
      <c r="G34" s="53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9" sqref="C49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50" sqref="H5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6" sqref="N6"/>
    </sheetView>
  </sheetViews>
  <sheetFormatPr defaultColWidth="9.140625" defaultRowHeight="12.75"/>
  <cols>
    <col min="1" max="1" width="44.28125" style="0" bestFit="1" customWidth="1"/>
  </cols>
  <sheetData>
    <row r="1" spans="1:14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62">
        <v>40113</v>
      </c>
      <c r="N1" s="62">
        <v>40135</v>
      </c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5" spans="1:14" ht="12.75">
      <c r="A5" t="s">
        <v>272</v>
      </c>
      <c r="F5">
        <v>1</v>
      </c>
      <c r="G5">
        <v>2</v>
      </c>
      <c r="H5">
        <v>2</v>
      </c>
      <c r="I5">
        <v>1.5</v>
      </c>
      <c r="J5">
        <v>2</v>
      </c>
      <c r="K5">
        <v>1.3</v>
      </c>
      <c r="L5">
        <v>1</v>
      </c>
      <c r="M5">
        <v>2.5</v>
      </c>
      <c r="N5">
        <v>2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32" sqref="H32"/>
    </sheetView>
  </sheetViews>
  <sheetFormatPr defaultColWidth="9.140625" defaultRowHeight="12.75"/>
  <cols>
    <col min="1" max="1" width="44.28125" style="0" bestFit="1" customWidth="1"/>
    <col min="12" max="13" width="9.57421875" style="0" bestFit="1" customWidth="1"/>
    <col min="17" max="17" width="9.57421875" style="0" bestFit="1" customWidth="1"/>
    <col min="18" max="19" width="9.57421875" style="0" customWidth="1"/>
    <col min="20" max="20" width="9.28125" style="0" bestFit="1" customWidth="1"/>
    <col min="21" max="21" width="9.28125" style="0" customWidth="1"/>
  </cols>
  <sheetData>
    <row r="1" spans="1:30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6">
        <v>39932</v>
      </c>
      <c r="H1" s="46">
        <v>39945</v>
      </c>
      <c r="I1" s="46">
        <v>39959</v>
      </c>
      <c r="J1" s="46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40021</v>
      </c>
      <c r="Q1" s="46">
        <v>40022</v>
      </c>
      <c r="R1" s="46">
        <v>40035</v>
      </c>
      <c r="S1" s="46">
        <v>40049</v>
      </c>
      <c r="T1" s="46">
        <v>40050</v>
      </c>
      <c r="U1" s="46">
        <v>40070</v>
      </c>
      <c r="V1" s="46">
        <v>40084</v>
      </c>
      <c r="W1" s="62">
        <v>40113</v>
      </c>
      <c r="X1" s="62">
        <v>40135</v>
      </c>
      <c r="Y1" s="62">
        <v>40175</v>
      </c>
      <c r="Z1" s="46"/>
      <c r="AA1" s="46"/>
      <c r="AB1" s="46"/>
      <c r="AC1" s="46"/>
      <c r="AD1" s="46"/>
    </row>
    <row r="2" spans="1:25" ht="12.75">
      <c r="A2" t="s">
        <v>266</v>
      </c>
      <c r="B2">
        <v>4</v>
      </c>
      <c r="C2">
        <v>6</v>
      </c>
      <c r="D2">
        <v>8</v>
      </c>
      <c r="E2">
        <v>11</v>
      </c>
      <c r="F2">
        <v>9</v>
      </c>
      <c r="H2">
        <v>12</v>
      </c>
      <c r="I2">
        <v>16</v>
      </c>
      <c r="K2">
        <v>16</v>
      </c>
      <c r="L2">
        <v>18</v>
      </c>
      <c r="N2">
        <v>18</v>
      </c>
      <c r="Q2" s="11">
        <v>20</v>
      </c>
      <c r="R2" s="11"/>
      <c r="S2" s="11"/>
      <c r="T2" s="11">
        <v>19</v>
      </c>
      <c r="U2" s="11"/>
      <c r="V2" s="11">
        <v>16</v>
      </c>
      <c r="W2">
        <v>10</v>
      </c>
      <c r="X2">
        <v>3</v>
      </c>
      <c r="Y2">
        <v>4</v>
      </c>
    </row>
    <row r="3" spans="1:25" ht="12.75">
      <c r="A3" t="s">
        <v>267</v>
      </c>
      <c r="B3">
        <v>2</v>
      </c>
      <c r="C3">
        <v>6</v>
      </c>
      <c r="D3">
        <v>7</v>
      </c>
      <c r="E3">
        <v>13</v>
      </c>
      <c r="F3">
        <v>9</v>
      </c>
      <c r="H3">
        <v>13</v>
      </c>
      <c r="I3">
        <v>13</v>
      </c>
      <c r="K3">
        <v>15</v>
      </c>
      <c r="L3">
        <v>20</v>
      </c>
      <c r="N3">
        <v>17</v>
      </c>
      <c r="Q3">
        <v>16</v>
      </c>
      <c r="T3">
        <v>16</v>
      </c>
      <c r="V3">
        <v>13</v>
      </c>
      <c r="W3">
        <v>7</v>
      </c>
      <c r="X3">
        <v>2</v>
      </c>
      <c r="Y3">
        <v>1</v>
      </c>
    </row>
    <row r="4" spans="1:25" ht="12.75">
      <c r="A4" t="s">
        <v>268</v>
      </c>
      <c r="B4">
        <v>5</v>
      </c>
      <c r="C4">
        <v>7</v>
      </c>
      <c r="D4">
        <v>7</v>
      </c>
      <c r="E4">
        <v>12</v>
      </c>
      <c r="F4">
        <v>7</v>
      </c>
      <c r="H4">
        <v>13</v>
      </c>
      <c r="I4">
        <v>14</v>
      </c>
      <c r="K4">
        <v>15</v>
      </c>
      <c r="L4">
        <v>23</v>
      </c>
      <c r="N4">
        <v>17</v>
      </c>
      <c r="Q4">
        <v>18</v>
      </c>
      <c r="T4">
        <v>16</v>
      </c>
      <c r="V4">
        <v>12</v>
      </c>
      <c r="W4">
        <v>8</v>
      </c>
      <c r="X4">
        <v>2</v>
      </c>
      <c r="Y4">
        <v>2</v>
      </c>
    </row>
    <row r="5" spans="1:24" ht="12.75">
      <c r="A5" t="s">
        <v>282</v>
      </c>
      <c r="D5">
        <v>5</v>
      </c>
      <c r="E5">
        <v>9</v>
      </c>
      <c r="J5">
        <v>16.5</v>
      </c>
      <c r="M5">
        <v>19.5</v>
      </c>
      <c r="O5">
        <v>21.1</v>
      </c>
      <c r="P5">
        <v>22.7</v>
      </c>
      <c r="R5">
        <v>21.4</v>
      </c>
      <c r="S5">
        <v>21.6</v>
      </c>
      <c r="U5">
        <v>19.3</v>
      </c>
      <c r="V5">
        <v>15.9</v>
      </c>
      <c r="W5">
        <v>9.4</v>
      </c>
      <c r="X5">
        <v>5.9</v>
      </c>
    </row>
    <row r="7" spans="5:31" ht="12.7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14" ht="12.75">
      <c r="A14" t="s">
        <v>265</v>
      </c>
    </row>
    <row r="15" ht="12.75">
      <c r="A15" t="s">
        <v>283</v>
      </c>
    </row>
    <row r="24" ht="12.75">
      <c r="A24" t="s">
        <v>271</v>
      </c>
    </row>
    <row r="38" spans="17:19" ht="12.75">
      <c r="Q38" s="51"/>
      <c r="R38" s="51"/>
      <c r="S38" s="51"/>
    </row>
    <row r="39" spans="17:19" ht="12.75">
      <c r="Q39" s="51"/>
      <c r="R39" s="51"/>
      <c r="S39" s="51"/>
    </row>
    <row r="40" spans="17:19" ht="12.75">
      <c r="Q40" s="51"/>
      <c r="R40" s="51"/>
      <c r="S40" s="51"/>
    </row>
    <row r="41" spans="17:19" ht="12.75">
      <c r="Q41" s="51"/>
      <c r="R41" s="51"/>
      <c r="S41" s="51"/>
    </row>
    <row r="42" spans="17:19" ht="12.75">
      <c r="Q42" s="51"/>
      <c r="R42" s="51"/>
      <c r="S42" s="51"/>
    </row>
    <row r="43" spans="17:19" ht="12.75">
      <c r="Q43" s="51"/>
      <c r="R43" s="51"/>
      <c r="S43" s="51"/>
    </row>
    <row r="44" spans="17:19" ht="12.75">
      <c r="Q44" s="51"/>
      <c r="R44" s="51"/>
      <c r="S44" s="51"/>
    </row>
    <row r="45" spans="17:19" ht="12.75">
      <c r="Q45" s="51"/>
      <c r="R45" s="51"/>
      <c r="S45" s="51"/>
    </row>
    <row r="46" spans="17:19" ht="12.75">
      <c r="Q46" s="51"/>
      <c r="R46" s="51"/>
      <c r="S46" s="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E50" sqref="E50"/>
    </sheetView>
  </sheetViews>
  <sheetFormatPr defaultColWidth="9.140625" defaultRowHeight="12.75"/>
  <cols>
    <col min="1" max="1" width="44.28125" style="0" bestFit="1" customWidth="1"/>
  </cols>
  <sheetData>
    <row r="1" spans="1:16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6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40022</v>
      </c>
    </row>
    <row r="2" spans="1:16" ht="12.75">
      <c r="A2" t="s">
        <v>266</v>
      </c>
      <c r="B2" s="50">
        <v>0.4166666666666667</v>
      </c>
      <c r="C2" s="50">
        <v>0.545138888888889</v>
      </c>
      <c r="D2" s="50">
        <v>0.43194444444444446</v>
      </c>
      <c r="E2" s="50">
        <v>0.5277777777777778</v>
      </c>
      <c r="F2" s="50">
        <v>0.3958333333333333</v>
      </c>
      <c r="H2" s="50">
        <v>0.3958333333333333</v>
      </c>
      <c r="I2" s="50">
        <v>0.4305555555555556</v>
      </c>
      <c r="J2" s="50">
        <v>0.4618055555555556</v>
      </c>
      <c r="K2" s="50">
        <v>0.4236111111111111</v>
      </c>
      <c r="L2" s="50">
        <v>0.65625</v>
      </c>
      <c r="N2" s="50">
        <v>0.40625</v>
      </c>
      <c r="P2" s="56">
        <v>0.53125</v>
      </c>
    </row>
    <row r="3" spans="1:16" ht="12.75">
      <c r="A3" t="s">
        <v>267</v>
      </c>
      <c r="B3" s="50">
        <v>0.46875</v>
      </c>
      <c r="C3" s="50">
        <v>0.47222222222222227</v>
      </c>
      <c r="D3" s="50">
        <v>0.4798611111111111</v>
      </c>
      <c r="E3" s="50">
        <v>0.5729166666666666</v>
      </c>
      <c r="F3" s="50">
        <v>0.4861111111111111</v>
      </c>
      <c r="H3" s="50">
        <v>0.44375</v>
      </c>
      <c r="I3" s="50">
        <v>0.4861111111111111</v>
      </c>
      <c r="K3" s="50">
        <v>0.47222222222222227</v>
      </c>
      <c r="L3" s="50">
        <v>0.6145833333333334</v>
      </c>
      <c r="N3" s="50">
        <v>0.4618055555555556</v>
      </c>
      <c r="P3" s="50">
        <v>0.5833333333333334</v>
      </c>
    </row>
    <row r="4" spans="1:16" ht="12.75">
      <c r="A4" t="s">
        <v>268</v>
      </c>
      <c r="B4" s="50">
        <v>0.4479166666666667</v>
      </c>
      <c r="C4" s="50">
        <v>0.4895833333333333</v>
      </c>
      <c r="D4" s="50">
        <v>0.45625</v>
      </c>
      <c r="E4" s="50">
        <v>0.5520833333333334</v>
      </c>
      <c r="F4" s="50">
        <v>0.5</v>
      </c>
      <c r="H4" s="50">
        <v>0.41805555555555557</v>
      </c>
      <c r="I4" s="50">
        <v>0.4618055555555556</v>
      </c>
      <c r="K4" s="50">
        <v>0.4479166666666667</v>
      </c>
      <c r="L4" s="50">
        <v>0.625</v>
      </c>
      <c r="N4" s="50">
        <v>0.4375</v>
      </c>
      <c r="P4" s="50">
        <v>0.5625</v>
      </c>
    </row>
    <row r="5" spans="1:15" ht="12.75">
      <c r="A5" t="s">
        <v>276</v>
      </c>
      <c r="G5" s="50">
        <v>0.6631944444444444</v>
      </c>
      <c r="J5" s="50">
        <v>0.4444444444444444</v>
      </c>
      <c r="M5" s="50">
        <v>0.4375</v>
      </c>
      <c r="O5" s="50">
        <v>0.4361111111111111</v>
      </c>
    </row>
    <row r="15" ht="12.75">
      <c r="A1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pane xSplit="17970" topLeftCell="A1" activePane="topLeft" state="split"/>
      <selection pane="topLeft" activeCell="B49" sqref="B49"/>
      <selection pane="topRight" activeCell="L1" sqref="L1"/>
    </sheetView>
  </sheetViews>
  <sheetFormatPr defaultColWidth="9.140625" defaultRowHeight="12.75"/>
  <cols>
    <col min="1" max="1" width="8.7109375" style="75" bestFit="1" customWidth="1"/>
    <col min="2" max="11" width="7.8515625" style="4" bestFit="1" customWidth="1"/>
    <col min="12" max="12" width="7.8515625" style="4" customWidth="1"/>
    <col min="13" max="13" width="8.7109375" style="4" customWidth="1"/>
    <col min="14" max="15" width="8.7109375" style="4" bestFit="1" customWidth="1"/>
    <col min="16" max="16384" width="9.140625" style="4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9"/>
    </row>
    <row r="2" spans="1:17" ht="11.25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5"/>
    </row>
    <row r="3" spans="1:3" ht="11.25">
      <c r="A3" s="31"/>
      <c r="B3" s="100"/>
      <c r="C3" s="100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75">
        <v>1</v>
      </c>
      <c r="B5" s="76"/>
      <c r="C5" s="76"/>
      <c r="D5" s="76"/>
      <c r="E5" s="76"/>
      <c r="F5">
        <v>16.9</v>
      </c>
      <c r="G5">
        <v>19.9</v>
      </c>
      <c r="H5">
        <v>21.5</v>
      </c>
      <c r="I5">
        <v>22.9</v>
      </c>
      <c r="J5">
        <v>21.6</v>
      </c>
      <c r="K5">
        <v>21.7</v>
      </c>
      <c r="L5">
        <v>19.6</v>
      </c>
      <c r="M5">
        <v>16</v>
      </c>
      <c r="N5">
        <v>9.5</v>
      </c>
      <c r="O5">
        <v>6</v>
      </c>
      <c r="P5"/>
      <c r="Q5"/>
    </row>
    <row r="6" spans="1:17" ht="12.75">
      <c r="A6" s="75">
        <v>2</v>
      </c>
      <c r="B6" s="76"/>
      <c r="C6" s="76"/>
      <c r="D6" s="76"/>
      <c r="E6" s="76"/>
      <c r="F6">
        <v>16.4</v>
      </c>
      <c r="G6">
        <v>19.4</v>
      </c>
      <c r="H6">
        <v>21.1</v>
      </c>
      <c r="I6">
        <v>22.6</v>
      </c>
      <c r="J6">
        <v>21.3</v>
      </c>
      <c r="K6">
        <v>21.6</v>
      </c>
      <c r="L6">
        <v>19.2</v>
      </c>
      <c r="M6">
        <v>15.9</v>
      </c>
      <c r="N6">
        <v>9.4</v>
      </c>
      <c r="O6">
        <v>5.9</v>
      </c>
      <c r="P6"/>
      <c r="Q6"/>
    </row>
    <row r="7" spans="1:17" ht="12.75">
      <c r="A7" s="75">
        <v>3</v>
      </c>
      <c r="B7" s="76"/>
      <c r="C7" s="76"/>
      <c r="D7" s="76"/>
      <c r="E7" s="76"/>
      <c r="F7">
        <v>16.2</v>
      </c>
      <c r="G7">
        <v>19.2</v>
      </c>
      <c r="H7">
        <v>20.8</v>
      </c>
      <c r="I7">
        <v>22.5</v>
      </c>
      <c r="J7">
        <v>21.2</v>
      </c>
      <c r="K7">
        <v>21.5</v>
      </c>
      <c r="L7">
        <v>19.2</v>
      </c>
      <c r="M7">
        <v>15.8</v>
      </c>
      <c r="N7">
        <v>9.4</v>
      </c>
      <c r="O7">
        <v>5.9</v>
      </c>
      <c r="P7"/>
      <c r="Q7"/>
    </row>
    <row r="8" spans="1:17" ht="12.75">
      <c r="A8" s="75">
        <v>4</v>
      </c>
      <c r="B8" s="76"/>
      <c r="C8" s="76"/>
      <c r="D8" s="76"/>
      <c r="E8" s="76"/>
      <c r="F8">
        <v>15.7</v>
      </c>
      <c r="G8">
        <v>18.4</v>
      </c>
      <c r="H8">
        <v>19.4</v>
      </c>
      <c r="I8">
        <v>22.2</v>
      </c>
      <c r="J8">
        <v>21</v>
      </c>
      <c r="K8">
        <v>21.5</v>
      </c>
      <c r="L8">
        <v>19.2</v>
      </c>
      <c r="M8">
        <v>15.8</v>
      </c>
      <c r="N8">
        <v>9.4</v>
      </c>
      <c r="O8">
        <v>5.9</v>
      </c>
      <c r="P8"/>
      <c r="Q8"/>
    </row>
    <row r="9" spans="1:17" ht="12.75">
      <c r="A9" s="75">
        <v>5</v>
      </c>
      <c r="B9" s="76"/>
      <c r="C9" s="76"/>
      <c r="D9" s="76"/>
      <c r="E9" s="76"/>
      <c r="F9">
        <v>14.8</v>
      </c>
      <c r="G9">
        <v>16.9</v>
      </c>
      <c r="H9">
        <v>18.8</v>
      </c>
      <c r="I9">
        <v>21</v>
      </c>
      <c r="J9">
        <v>20.9</v>
      </c>
      <c r="K9">
        <v>21.2</v>
      </c>
      <c r="L9">
        <v>19.1</v>
      </c>
      <c r="M9">
        <v>15.8</v>
      </c>
      <c r="N9">
        <v>9.4</v>
      </c>
      <c r="O9">
        <v>5.8</v>
      </c>
      <c r="P9"/>
      <c r="Q9"/>
    </row>
    <row r="10" spans="1:17" ht="12.75">
      <c r="A10" s="75">
        <v>6</v>
      </c>
      <c r="B10" s="76"/>
      <c r="C10" s="76"/>
      <c r="D10" s="76"/>
      <c r="E10" s="76"/>
      <c r="F10">
        <v>14.4</v>
      </c>
      <c r="G10">
        <v>16.5</v>
      </c>
      <c r="H10">
        <v>18.6</v>
      </c>
      <c r="I10">
        <v>20.3</v>
      </c>
      <c r="J10">
        <v>20.7</v>
      </c>
      <c r="K10">
        <v>19.9</v>
      </c>
      <c r="L10">
        <v>19.1</v>
      </c>
      <c r="M10">
        <v>15.8</v>
      </c>
      <c r="N10">
        <v>9.4</v>
      </c>
      <c r="O10">
        <v>5.7</v>
      </c>
      <c r="P10"/>
      <c r="Q10"/>
    </row>
    <row r="11" spans="1:17" ht="12.75">
      <c r="A11" s="75">
        <v>7</v>
      </c>
      <c r="B11" s="76"/>
      <c r="C11" s="76"/>
      <c r="D11" s="76"/>
      <c r="E11" s="76"/>
      <c r="F11">
        <v>14.3</v>
      </c>
      <c r="G11">
        <v>16.4</v>
      </c>
      <c r="H11">
        <v>18.4</v>
      </c>
      <c r="I11">
        <v>20</v>
      </c>
      <c r="J11">
        <v>20.2</v>
      </c>
      <c r="K11">
        <v>19.7</v>
      </c>
      <c r="L11">
        <v>18.9</v>
      </c>
      <c r="M11">
        <v>15.8</v>
      </c>
      <c r="N11">
        <v>9.4</v>
      </c>
      <c r="O11">
        <v>5.6</v>
      </c>
      <c r="P11"/>
      <c r="Q11"/>
    </row>
    <row r="12" spans="1:17" ht="12.75">
      <c r="A12" s="75">
        <v>8</v>
      </c>
      <c r="B12" s="76"/>
      <c r="C12" s="76"/>
      <c r="D12" s="76"/>
      <c r="E12" s="76"/>
      <c r="F12">
        <v>14.1</v>
      </c>
      <c r="G12">
        <v>16.1</v>
      </c>
      <c r="H12">
        <v>17.8</v>
      </c>
      <c r="I12">
        <v>19.9</v>
      </c>
      <c r="J12">
        <v>19</v>
      </c>
      <c r="K12">
        <v>19.4</v>
      </c>
      <c r="L12">
        <v>18.9</v>
      </c>
      <c r="M12">
        <v>15.7</v>
      </c>
      <c r="N12"/>
      <c r="O12">
        <v>5.6</v>
      </c>
      <c r="P12"/>
      <c r="Q12"/>
    </row>
    <row r="13" spans="1:17" ht="12.75">
      <c r="A13" s="75">
        <v>9</v>
      </c>
      <c r="B13" s="76"/>
      <c r="C13" s="76"/>
      <c r="D13" s="76"/>
      <c r="E13" s="76"/>
      <c r="F13">
        <v>13.7</v>
      </c>
      <c r="G13">
        <v>15.8</v>
      </c>
      <c r="H13">
        <v>17.6</v>
      </c>
      <c r="I13">
        <v>19.8</v>
      </c>
      <c r="J13">
        <v>18.9</v>
      </c>
      <c r="K13">
        <v>19.3</v>
      </c>
      <c r="L13">
        <v>18.8</v>
      </c>
      <c r="M13">
        <v>15.7</v>
      </c>
      <c r="N13"/>
      <c r="O13">
        <v>5.5</v>
      </c>
      <c r="P13"/>
      <c r="Q13"/>
    </row>
    <row r="14" spans="1:17" ht="12.75">
      <c r="A14" s="75">
        <v>10</v>
      </c>
      <c r="B14" s="76"/>
      <c r="C14" s="76"/>
      <c r="D14" s="76"/>
      <c r="E14" s="76"/>
      <c r="F14">
        <v>13.6</v>
      </c>
      <c r="G14" s="76"/>
      <c r="H14">
        <v>16.6</v>
      </c>
      <c r="I14"/>
      <c r="J14">
        <v>18.7</v>
      </c>
      <c r="K14">
        <v>19</v>
      </c>
      <c r="L14"/>
      <c r="M14">
        <v>15.7</v>
      </c>
      <c r="N14"/>
      <c r="O14">
        <v>5.4</v>
      </c>
      <c r="P14"/>
      <c r="Q14"/>
    </row>
    <row r="15" spans="1:17" ht="12.75">
      <c r="A15" s="75">
        <v>11</v>
      </c>
      <c r="C15" s="77"/>
      <c r="D15" s="77"/>
      <c r="E15" s="78"/>
      <c r="F15">
        <v>13.4</v>
      </c>
      <c r="G15" s="77"/>
      <c r="H15">
        <v>15.9</v>
      </c>
      <c r="I15" s="77"/>
      <c r="J15"/>
      <c r="K15"/>
      <c r="L15"/>
      <c r="M15">
        <v>15.7</v>
      </c>
      <c r="N15"/>
      <c r="O15">
        <v>5.4</v>
      </c>
      <c r="P15"/>
      <c r="Q15"/>
    </row>
    <row r="16" spans="3:17" ht="12.75">
      <c r="C16" s="77"/>
      <c r="D16" s="77"/>
      <c r="E16" s="78"/>
      <c r="F16"/>
      <c r="G16" s="77"/>
      <c r="H16"/>
      <c r="I16" s="77"/>
      <c r="J16"/>
      <c r="K16"/>
      <c r="L16"/>
      <c r="M16"/>
      <c r="N16"/>
      <c r="O16"/>
      <c r="P16"/>
      <c r="Q16"/>
    </row>
    <row r="17" spans="3:17" ht="12.75">
      <c r="C17" s="77"/>
      <c r="D17" s="77"/>
      <c r="E17" s="79" t="s">
        <v>288</v>
      </c>
      <c r="F17" s="3">
        <f aca="true" t="shared" si="0" ref="F17:O17">AVERAGE(F5:F7)</f>
        <v>16.5</v>
      </c>
      <c r="G17" s="3">
        <f t="shared" si="0"/>
        <v>19.5</v>
      </c>
      <c r="H17" s="3">
        <f t="shared" si="0"/>
        <v>21.133333333333336</v>
      </c>
      <c r="I17" s="3">
        <f t="shared" si="0"/>
        <v>22.666666666666668</v>
      </c>
      <c r="J17" s="3">
        <f t="shared" si="0"/>
        <v>21.36666666666667</v>
      </c>
      <c r="K17" s="3">
        <f t="shared" si="0"/>
        <v>21.599999999999998</v>
      </c>
      <c r="L17" s="3">
        <f t="shared" si="0"/>
        <v>19.333333333333332</v>
      </c>
      <c r="M17" s="3">
        <f t="shared" si="0"/>
        <v>15.9</v>
      </c>
      <c r="N17" s="3">
        <f t="shared" si="0"/>
        <v>9.433333333333332</v>
      </c>
      <c r="O17" s="3">
        <f t="shared" si="0"/>
        <v>5.933333333333334</v>
      </c>
      <c r="P17"/>
      <c r="Q17"/>
    </row>
    <row r="18" spans="3:17" ht="12.75">
      <c r="C18" s="77"/>
      <c r="D18" s="77"/>
      <c r="E18" s="79"/>
      <c r="F18" s="3"/>
      <c r="G18" s="3"/>
      <c r="H18" s="3"/>
      <c r="I18" s="3"/>
      <c r="J18" s="3"/>
      <c r="K18" s="3"/>
      <c r="L18" s="3"/>
      <c r="M18" s="3"/>
      <c r="N18" s="3"/>
      <c r="O18" s="3"/>
      <c r="P18"/>
      <c r="Q18"/>
    </row>
    <row r="19" spans="3:23" ht="15">
      <c r="C19" s="77"/>
      <c r="D19" s="77"/>
      <c r="E19" s="45">
        <v>39932</v>
      </c>
      <c r="F19" s="46">
        <v>39961</v>
      </c>
      <c r="G19" s="46">
        <v>39988</v>
      </c>
      <c r="H19" s="46">
        <v>40002</v>
      </c>
      <c r="I19" s="46">
        <v>40021</v>
      </c>
      <c r="J19" s="46">
        <v>40035</v>
      </c>
      <c r="K19" s="46">
        <v>40049</v>
      </c>
      <c r="L19" s="46">
        <v>40070</v>
      </c>
      <c r="M19" s="46">
        <v>40084</v>
      </c>
      <c r="N19" s="46">
        <v>40112</v>
      </c>
      <c r="O19" s="46">
        <v>40135</v>
      </c>
      <c r="P19" s="46">
        <v>40175</v>
      </c>
      <c r="Q19" s="80"/>
      <c r="R19" s="80"/>
      <c r="S19" s="80"/>
      <c r="T19" s="80"/>
      <c r="U19" s="80"/>
      <c r="V19" s="80"/>
      <c r="W19" s="80"/>
    </row>
    <row r="20" spans="1:23" ht="12.75">
      <c r="A20" t="s">
        <v>286</v>
      </c>
      <c r="E20">
        <v>8</v>
      </c>
      <c r="F20">
        <v>6.8</v>
      </c>
      <c r="G20">
        <v>7</v>
      </c>
      <c r="H20">
        <v>8.1</v>
      </c>
      <c r="I20">
        <v>4.8</v>
      </c>
      <c r="J20">
        <v>4.9</v>
      </c>
      <c r="K20">
        <v>5</v>
      </c>
      <c r="L20">
        <v>38.15</v>
      </c>
      <c r="M20">
        <v>17.7</v>
      </c>
      <c r="N20">
        <v>7.9</v>
      </c>
      <c r="O20">
        <v>10.9</v>
      </c>
      <c r="P20"/>
      <c r="Q20" s="53"/>
      <c r="R20" s="53"/>
      <c r="S20" s="53"/>
      <c r="T20" s="53"/>
      <c r="U20" s="53"/>
      <c r="V20" s="53"/>
      <c r="W20" s="53"/>
    </row>
    <row r="21" spans="1:21" ht="12.75">
      <c r="A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 t="s">
        <v>274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2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I40" sqref="I39:I40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5">
        <v>39896</v>
      </c>
      <c r="C1" s="45">
        <v>39917</v>
      </c>
      <c r="D1" s="45">
        <v>39932</v>
      </c>
      <c r="E1" s="46">
        <v>39961</v>
      </c>
      <c r="F1" s="46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46">
        <v>40112</v>
      </c>
      <c r="N1" s="46">
        <v>40135</v>
      </c>
      <c r="O1" s="46">
        <v>40175</v>
      </c>
    </row>
    <row r="2" spans="1:14" ht="12.75">
      <c r="A2" t="s">
        <v>286</v>
      </c>
      <c r="D2" s="63">
        <v>8</v>
      </c>
      <c r="E2">
        <v>6.8</v>
      </c>
      <c r="F2">
        <v>7</v>
      </c>
      <c r="G2">
        <v>8.1</v>
      </c>
      <c r="H2">
        <v>4.8</v>
      </c>
      <c r="I2">
        <v>4.9</v>
      </c>
      <c r="J2">
        <v>5</v>
      </c>
      <c r="K2">
        <v>38.15</v>
      </c>
      <c r="L2">
        <v>17.7</v>
      </c>
      <c r="M2">
        <v>7.9</v>
      </c>
      <c r="N2">
        <v>10.9</v>
      </c>
    </row>
    <row r="3" ht="12.75">
      <c r="D3" s="63"/>
    </row>
    <row r="4" ht="12.75">
      <c r="D4" s="63"/>
    </row>
    <row r="5" spans="1:4" ht="12.75">
      <c r="A5" t="s">
        <v>274</v>
      </c>
      <c r="D5" s="63"/>
    </row>
    <row r="6" ht="12.75">
      <c r="D6" s="63"/>
    </row>
    <row r="7" ht="12.75">
      <c r="D7" s="63"/>
    </row>
    <row r="8" spans="1:25" ht="15">
      <c r="A8" s="1" t="s">
        <v>0</v>
      </c>
      <c r="B8" s="45">
        <v>39896</v>
      </c>
      <c r="C8" s="45">
        <v>39917</v>
      </c>
      <c r="D8" s="81">
        <v>39930</v>
      </c>
      <c r="E8" s="46">
        <v>39961</v>
      </c>
      <c r="F8" s="46">
        <v>39988</v>
      </c>
      <c r="G8" s="46">
        <v>40002</v>
      </c>
      <c r="H8" s="46">
        <v>40021</v>
      </c>
      <c r="I8" s="46">
        <v>40035</v>
      </c>
      <c r="J8" s="46">
        <v>40049</v>
      </c>
      <c r="K8" s="46">
        <v>40070</v>
      </c>
      <c r="L8" s="46">
        <v>40084</v>
      </c>
      <c r="M8" s="62">
        <v>40112</v>
      </c>
      <c r="N8" s="62">
        <v>40135</v>
      </c>
      <c r="O8" s="46">
        <v>40175</v>
      </c>
      <c r="P8" s="80"/>
      <c r="Q8" s="80"/>
      <c r="R8" s="80"/>
      <c r="S8" s="80"/>
      <c r="T8" s="80"/>
      <c r="U8" s="67"/>
      <c r="V8" s="67"/>
      <c r="W8" s="67"/>
      <c r="X8" s="67"/>
      <c r="Y8" s="80"/>
    </row>
    <row r="9" spans="1:14" ht="12.75">
      <c r="A9" t="s">
        <v>286</v>
      </c>
      <c r="B9">
        <v>4</v>
      </c>
      <c r="C9">
        <v>6</v>
      </c>
      <c r="D9" s="82">
        <v>11</v>
      </c>
      <c r="E9">
        <v>5</v>
      </c>
      <c r="F9">
        <v>15</v>
      </c>
      <c r="G9">
        <v>19</v>
      </c>
      <c r="H9">
        <v>7</v>
      </c>
      <c r="I9">
        <v>28</v>
      </c>
      <c r="J9">
        <v>7</v>
      </c>
      <c r="K9">
        <v>41</v>
      </c>
      <c r="L9">
        <v>8</v>
      </c>
      <c r="M9">
        <v>121</v>
      </c>
      <c r="N9">
        <v>4</v>
      </c>
    </row>
    <row r="12" ht="12.75">
      <c r="A12" t="s">
        <v>270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3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R3" sqref="R3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39932</v>
      </c>
      <c r="C1" s="46">
        <v>39961</v>
      </c>
      <c r="D1" s="46">
        <v>39988</v>
      </c>
      <c r="E1" s="46">
        <v>40002</v>
      </c>
      <c r="F1" s="46">
        <v>40021</v>
      </c>
      <c r="G1" s="46">
        <v>40035</v>
      </c>
      <c r="H1" s="46">
        <v>40049</v>
      </c>
      <c r="I1" s="46">
        <v>40070</v>
      </c>
      <c r="J1" s="46">
        <v>40084</v>
      </c>
      <c r="K1" s="46">
        <v>40112</v>
      </c>
      <c r="L1" s="46">
        <v>40135</v>
      </c>
      <c r="M1" s="46">
        <v>40175</v>
      </c>
    </row>
    <row r="2" spans="1:12" ht="12.75">
      <c r="A2" t="s">
        <v>286</v>
      </c>
      <c r="B2">
        <v>8</v>
      </c>
      <c r="C2">
        <v>6.8</v>
      </c>
      <c r="D2">
        <v>7</v>
      </c>
      <c r="E2">
        <v>8.1</v>
      </c>
      <c r="F2">
        <v>4.8</v>
      </c>
      <c r="G2">
        <v>4.9</v>
      </c>
      <c r="H2">
        <v>5</v>
      </c>
      <c r="I2">
        <v>38.15</v>
      </c>
      <c r="J2">
        <v>17.7</v>
      </c>
      <c r="K2">
        <v>7.9</v>
      </c>
      <c r="L2">
        <v>10.9</v>
      </c>
    </row>
    <row r="5" ht="12.75">
      <c r="A5" t="s">
        <v>274</v>
      </c>
    </row>
    <row r="8" spans="1:23" ht="15">
      <c r="A8" s="1" t="s">
        <v>0</v>
      </c>
      <c r="B8" s="45">
        <v>39932</v>
      </c>
      <c r="C8" s="46">
        <v>39961</v>
      </c>
      <c r="D8" s="46">
        <v>39988</v>
      </c>
      <c r="E8" s="46">
        <v>40002</v>
      </c>
      <c r="F8" s="46">
        <v>40021</v>
      </c>
      <c r="G8" s="46">
        <v>40035</v>
      </c>
      <c r="H8" s="46">
        <v>40049</v>
      </c>
      <c r="I8" s="46">
        <v>40070</v>
      </c>
      <c r="J8" s="46">
        <v>40084</v>
      </c>
      <c r="K8" s="62">
        <v>40112</v>
      </c>
      <c r="L8" s="62">
        <v>40135</v>
      </c>
      <c r="M8" s="46">
        <v>40175</v>
      </c>
      <c r="N8" s="80"/>
      <c r="O8" s="80"/>
      <c r="P8" s="80"/>
      <c r="Q8" s="67"/>
      <c r="R8" s="67"/>
      <c r="S8" s="67"/>
      <c r="T8" s="67"/>
      <c r="U8" s="67"/>
      <c r="V8" s="67"/>
      <c r="W8" s="80"/>
    </row>
    <row r="9" spans="1:23" ht="12.75">
      <c r="A9" t="s">
        <v>286</v>
      </c>
      <c r="B9">
        <v>0.3</v>
      </c>
      <c r="C9">
        <v>0.3</v>
      </c>
      <c r="D9">
        <v>0.4</v>
      </c>
      <c r="E9">
        <v>0.5</v>
      </c>
      <c r="F9">
        <v>0.57</v>
      </c>
      <c r="G9">
        <v>0.5</v>
      </c>
      <c r="H9">
        <v>1</v>
      </c>
      <c r="I9">
        <v>1.3</v>
      </c>
      <c r="J9">
        <v>0.3</v>
      </c>
      <c r="K9">
        <v>0.3</v>
      </c>
      <c r="L9">
        <v>0.3</v>
      </c>
      <c r="U9" s="53"/>
      <c r="V9" s="53"/>
      <c r="W9" s="53"/>
    </row>
    <row r="13" ht="12.75">
      <c r="A13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1.7109375" style="11" bestFit="1" customWidth="1"/>
    <col min="2" max="2" width="15.7109375" style="11" customWidth="1"/>
    <col min="3" max="5" width="11.00390625" style="11" bestFit="1" customWidth="1"/>
    <col min="6" max="6" width="17.7109375" style="11" bestFit="1" customWidth="1"/>
    <col min="7" max="7" width="5.00390625" style="11" bestFit="1" customWidth="1"/>
    <col min="8" max="8" width="16.7109375" style="11" bestFit="1" customWidth="1"/>
    <col min="9" max="16384" width="9.140625" style="11" customWidth="1"/>
  </cols>
  <sheetData>
    <row r="1" spans="1:8" ht="12.75">
      <c r="A1" s="90" t="s">
        <v>221</v>
      </c>
      <c r="B1" s="90"/>
      <c r="C1" s="90"/>
      <c r="D1" s="90"/>
      <c r="E1" s="90"/>
      <c r="F1" s="90"/>
      <c r="G1" s="90"/>
      <c r="H1" s="90"/>
    </row>
    <row r="3" spans="2:8" ht="12.75">
      <c r="B3" s="92" t="s">
        <v>222</v>
      </c>
      <c r="C3" s="93"/>
      <c r="D3" s="92" t="s">
        <v>223</v>
      </c>
      <c r="E3" s="93"/>
      <c r="F3" s="91" t="s">
        <v>224</v>
      </c>
      <c r="G3" s="91"/>
      <c r="H3" s="91"/>
    </row>
    <row r="4" spans="1:8" ht="29.25" customHeight="1">
      <c r="A4" s="94" t="s">
        <v>225</v>
      </c>
      <c r="B4" s="18" t="s">
        <v>226</v>
      </c>
      <c r="C4" s="18" t="s">
        <v>227</v>
      </c>
      <c r="D4" s="18" t="s">
        <v>226</v>
      </c>
      <c r="E4" s="18" t="s">
        <v>227</v>
      </c>
      <c r="F4" s="95" t="s">
        <v>228</v>
      </c>
      <c r="G4" s="95"/>
      <c r="H4" s="95"/>
    </row>
    <row r="5" spans="1:8" ht="12.75">
      <c r="A5" s="94"/>
      <c r="B5" s="19" t="s">
        <v>229</v>
      </c>
      <c r="C5" s="19" t="s">
        <v>229</v>
      </c>
      <c r="D5" s="19" t="s">
        <v>229</v>
      </c>
      <c r="E5" s="19" t="s">
        <v>229</v>
      </c>
      <c r="F5" s="20" t="s">
        <v>230</v>
      </c>
      <c r="G5" s="96" t="s">
        <v>231</v>
      </c>
      <c r="H5" s="96"/>
    </row>
    <row r="6" spans="1:11" ht="12.75">
      <c r="A6" s="21" t="s">
        <v>232</v>
      </c>
      <c r="B6" s="19">
        <v>0</v>
      </c>
      <c r="C6" s="19">
        <v>0</v>
      </c>
      <c r="D6" s="19">
        <v>0</v>
      </c>
      <c r="E6" s="19">
        <v>0</v>
      </c>
      <c r="F6" s="22" t="s">
        <v>233</v>
      </c>
      <c r="G6" s="23">
        <v>2.39</v>
      </c>
      <c r="H6" s="22" t="s">
        <v>234</v>
      </c>
      <c r="K6" s="24"/>
    </row>
    <row r="7" spans="1:8" ht="12.75">
      <c r="A7" s="21" t="s">
        <v>235</v>
      </c>
      <c r="B7" s="25">
        <v>0.79</v>
      </c>
      <c r="C7" s="25">
        <v>0.96</v>
      </c>
      <c r="D7" s="25">
        <v>0.4</v>
      </c>
      <c r="E7" s="25">
        <v>0.9</v>
      </c>
      <c r="F7" s="22" t="s">
        <v>236</v>
      </c>
      <c r="G7" s="23">
        <v>50</v>
      </c>
      <c r="H7" s="22"/>
    </row>
    <row r="8" spans="1:8" ht="12.75">
      <c r="A8" s="21" t="s">
        <v>237</v>
      </c>
      <c r="B8" s="25">
        <v>0.1</v>
      </c>
      <c r="C8" s="25">
        <v>0</v>
      </c>
      <c r="D8" s="25">
        <v>0.1</v>
      </c>
      <c r="E8" s="25">
        <v>0.1</v>
      </c>
      <c r="F8" s="22" t="s">
        <v>238</v>
      </c>
      <c r="G8" s="23">
        <v>4.96</v>
      </c>
      <c r="H8" s="22" t="s">
        <v>239</v>
      </c>
    </row>
    <row r="9" spans="1:8" ht="12.75">
      <c r="A9" s="21" t="s">
        <v>240</v>
      </c>
      <c r="B9" s="25">
        <v>0</v>
      </c>
      <c r="C9" s="25">
        <v>0</v>
      </c>
      <c r="D9" s="25">
        <v>0</v>
      </c>
      <c r="E9" s="25">
        <v>0</v>
      </c>
      <c r="F9" s="22" t="s">
        <v>241</v>
      </c>
      <c r="G9" s="23">
        <v>16</v>
      </c>
      <c r="H9" s="22"/>
    </row>
    <row r="10" spans="1:8" ht="12.75">
      <c r="A10" s="21" t="s">
        <v>242</v>
      </c>
      <c r="B10" s="25">
        <v>0</v>
      </c>
      <c r="C10" s="25">
        <v>0</v>
      </c>
      <c r="D10" s="26">
        <v>100</v>
      </c>
      <c r="E10" s="25">
        <v>10</v>
      </c>
      <c r="F10" s="22" t="s">
        <v>243</v>
      </c>
      <c r="G10" s="23">
        <v>15.3</v>
      </c>
      <c r="H10" s="22"/>
    </row>
    <row r="11" spans="1:8" ht="12.75">
      <c r="A11" s="21" t="s">
        <v>244</v>
      </c>
      <c r="B11" s="25">
        <v>0</v>
      </c>
      <c r="C11" s="25">
        <v>0</v>
      </c>
      <c r="D11" s="25">
        <v>0</v>
      </c>
      <c r="E11" s="25">
        <v>0</v>
      </c>
      <c r="F11" s="22" t="s">
        <v>245</v>
      </c>
      <c r="G11" s="23">
        <v>507</v>
      </c>
      <c r="H11" s="22"/>
    </row>
    <row r="12" spans="1:8" ht="12.75">
      <c r="A12" s="21" t="s">
        <v>246</v>
      </c>
      <c r="B12" s="25">
        <v>0</v>
      </c>
      <c r="C12" s="25">
        <v>0</v>
      </c>
      <c r="D12" s="25">
        <v>60</v>
      </c>
      <c r="E12" s="25">
        <v>80</v>
      </c>
      <c r="F12" s="22" t="s">
        <v>247</v>
      </c>
      <c r="G12" s="23">
        <v>300</v>
      </c>
      <c r="H12" s="22" t="s">
        <v>248</v>
      </c>
    </row>
    <row r="13" spans="1:8" ht="12.75">
      <c r="A13" s="21" t="s">
        <v>249</v>
      </c>
      <c r="B13" s="26">
        <v>1540</v>
      </c>
      <c r="C13" s="25">
        <v>350</v>
      </c>
      <c r="D13" s="26">
        <v>1480</v>
      </c>
      <c r="E13" s="25">
        <v>810</v>
      </c>
      <c r="F13" s="22" t="s">
        <v>250</v>
      </c>
      <c r="G13" s="23">
        <v>1000</v>
      </c>
      <c r="H13" s="22"/>
    </row>
    <row r="14" spans="1:8" ht="12.75">
      <c r="A14" s="21" t="s">
        <v>251</v>
      </c>
      <c r="B14" s="25">
        <v>0</v>
      </c>
      <c r="C14" s="25">
        <v>0</v>
      </c>
      <c r="D14" s="26">
        <v>31.7</v>
      </c>
      <c r="E14" s="25">
        <v>0.9</v>
      </c>
      <c r="F14" s="22" t="s">
        <v>252</v>
      </c>
      <c r="G14" s="23">
        <v>1.4</v>
      </c>
      <c r="H14" s="22" t="s">
        <v>253</v>
      </c>
    </row>
    <row r="15" spans="1:8" ht="12.75">
      <c r="A15" s="21" t="s">
        <v>254</v>
      </c>
      <c r="B15" s="25">
        <v>0</v>
      </c>
      <c r="C15" s="19">
        <v>5</v>
      </c>
      <c r="D15" s="19">
        <v>21</v>
      </c>
      <c r="E15" s="26">
        <v>293</v>
      </c>
      <c r="F15" s="22" t="s">
        <v>255</v>
      </c>
      <c r="G15" s="23">
        <v>50</v>
      </c>
      <c r="H15" s="22"/>
    </row>
    <row r="16" spans="1:8" ht="12.75">
      <c r="A16" s="21" t="s">
        <v>256</v>
      </c>
      <c r="B16" s="25">
        <v>0.1</v>
      </c>
      <c r="C16" s="25">
        <v>0</v>
      </c>
      <c r="D16" s="25">
        <v>1.9</v>
      </c>
      <c r="E16" s="25">
        <v>2</v>
      </c>
      <c r="F16" s="22" t="s">
        <v>257</v>
      </c>
      <c r="G16" s="23">
        <v>75</v>
      </c>
      <c r="H16" s="22"/>
    </row>
    <row r="17" spans="1:8" ht="12.75">
      <c r="A17" s="21" t="s">
        <v>258</v>
      </c>
      <c r="B17" s="25">
        <v>0</v>
      </c>
      <c r="C17" s="25">
        <v>0</v>
      </c>
      <c r="D17" s="25">
        <v>0</v>
      </c>
      <c r="E17" s="25">
        <v>0</v>
      </c>
      <c r="F17" s="22" t="s">
        <v>259</v>
      </c>
      <c r="G17" s="23">
        <v>18.4</v>
      </c>
      <c r="H17" s="22" t="s">
        <v>253</v>
      </c>
    </row>
    <row r="18" spans="1:8" ht="12.75">
      <c r="A18" s="21" t="s">
        <v>260</v>
      </c>
      <c r="B18" s="25">
        <v>20</v>
      </c>
      <c r="C18" s="25">
        <v>10</v>
      </c>
      <c r="D18" s="25">
        <v>10</v>
      </c>
      <c r="E18" s="25">
        <v>20</v>
      </c>
      <c r="F18" s="22" t="s">
        <v>261</v>
      </c>
      <c r="G18" s="23">
        <v>132</v>
      </c>
      <c r="H18" s="22"/>
    </row>
    <row r="19" spans="1:8" ht="12.75">
      <c r="A19" s="27"/>
      <c r="B19" s="27"/>
      <c r="C19" s="27"/>
      <c r="D19" s="27"/>
      <c r="E19" s="27"/>
      <c r="F19" s="89" t="s">
        <v>262</v>
      </c>
      <c r="G19" s="89"/>
      <c r="H19" s="89"/>
    </row>
  </sheetData>
  <sheetProtection/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8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A54" sqref="A54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5">
        <v>39896</v>
      </c>
      <c r="C1" s="45">
        <v>39917</v>
      </c>
      <c r="D1" s="45">
        <v>39932</v>
      </c>
      <c r="E1" s="46">
        <v>39961</v>
      </c>
      <c r="F1" s="46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46">
        <v>40112</v>
      </c>
      <c r="N1" s="46">
        <v>40135</v>
      </c>
      <c r="O1" s="46">
        <v>40175</v>
      </c>
    </row>
    <row r="2" spans="1:14" ht="12.75">
      <c r="A2" t="s">
        <v>286</v>
      </c>
      <c r="D2" s="63">
        <v>8</v>
      </c>
      <c r="E2">
        <v>6.8</v>
      </c>
      <c r="F2">
        <v>7</v>
      </c>
      <c r="G2">
        <v>8.1</v>
      </c>
      <c r="H2">
        <v>4.8</v>
      </c>
      <c r="I2">
        <v>4.9</v>
      </c>
      <c r="J2">
        <v>5</v>
      </c>
      <c r="K2">
        <v>38.15</v>
      </c>
      <c r="L2">
        <v>17.7</v>
      </c>
      <c r="M2">
        <v>7.9</v>
      </c>
      <c r="N2">
        <v>10.9</v>
      </c>
    </row>
    <row r="3" ht="12.75">
      <c r="D3" s="63"/>
    </row>
    <row r="4" ht="12.75">
      <c r="D4" s="63"/>
    </row>
    <row r="5" spans="1:4" ht="12.75">
      <c r="A5" t="s">
        <v>274</v>
      </c>
      <c r="D5" s="63"/>
    </row>
    <row r="6" ht="12.75">
      <c r="D6" s="63"/>
    </row>
    <row r="7" ht="12.75">
      <c r="D7" s="63"/>
    </row>
    <row r="8" spans="1:25" ht="15">
      <c r="A8" s="1" t="s">
        <v>0</v>
      </c>
      <c r="B8" s="45">
        <v>39896</v>
      </c>
      <c r="C8" s="45">
        <v>39917</v>
      </c>
      <c r="D8" s="81">
        <v>39930</v>
      </c>
      <c r="E8" s="45">
        <v>39961</v>
      </c>
      <c r="F8" s="45">
        <v>39988</v>
      </c>
      <c r="G8" s="46">
        <v>40002</v>
      </c>
      <c r="H8" s="46">
        <v>40021</v>
      </c>
      <c r="I8" s="46">
        <v>40035</v>
      </c>
      <c r="J8" s="46">
        <v>40049</v>
      </c>
      <c r="K8" s="46">
        <v>40070</v>
      </c>
      <c r="L8" s="46">
        <v>40084</v>
      </c>
      <c r="M8" s="62">
        <v>40113</v>
      </c>
      <c r="N8" s="62">
        <v>40135</v>
      </c>
      <c r="O8" s="46">
        <v>40175</v>
      </c>
      <c r="P8" s="80"/>
      <c r="Q8" s="80"/>
      <c r="R8" s="80"/>
      <c r="S8" s="80"/>
      <c r="T8" s="80"/>
      <c r="U8" s="67"/>
      <c r="V8" s="67"/>
      <c r="W8" s="67"/>
      <c r="X8" s="67"/>
      <c r="Y8" s="80"/>
    </row>
    <row r="9" spans="1:14" ht="12.75">
      <c r="A9" t="s">
        <v>286</v>
      </c>
      <c r="D9" s="63"/>
      <c r="E9" s="3">
        <v>9.466666666666667</v>
      </c>
      <c r="F9" s="3">
        <v>9.1</v>
      </c>
      <c r="G9" s="3">
        <v>8.666666666666666</v>
      </c>
      <c r="H9" s="3">
        <v>7.566666666666666</v>
      </c>
      <c r="I9" s="3">
        <v>8.466666666666667</v>
      </c>
      <c r="J9" s="3">
        <v>8.2</v>
      </c>
      <c r="K9" s="3">
        <v>6.3</v>
      </c>
      <c r="L9" s="3">
        <v>8.3</v>
      </c>
      <c r="M9" s="3">
        <v>10.4</v>
      </c>
      <c r="N9" s="3">
        <v>11.1</v>
      </c>
    </row>
    <row r="12" ht="12.75">
      <c r="A12" t="s">
        <v>270</v>
      </c>
    </row>
    <row r="42" spans="2:13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25" ht="15">
      <c r="B45" s="53"/>
      <c r="C45" s="66"/>
      <c r="D45" s="66"/>
      <c r="E45" s="80"/>
      <c r="F45" s="80"/>
      <c r="G45" s="80"/>
      <c r="H45" s="80"/>
      <c r="I45" s="80"/>
      <c r="J45" s="80"/>
      <c r="K45" s="67"/>
      <c r="L45" s="67"/>
      <c r="M45" s="80"/>
      <c r="N45" s="80"/>
      <c r="O45" s="80"/>
      <c r="P45" s="67"/>
      <c r="Q45" s="67"/>
      <c r="R45" s="67"/>
      <c r="S45" s="67"/>
      <c r="T45" s="80"/>
      <c r="U45" s="80"/>
      <c r="V45" s="67"/>
      <c r="W45" s="67"/>
      <c r="X45" s="67"/>
      <c r="Y45" s="67"/>
    </row>
    <row r="46" spans="2:25" ht="12.75">
      <c r="B46" s="5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53"/>
      <c r="N46" s="83"/>
      <c r="O46" s="83"/>
      <c r="P46" s="83"/>
      <c r="Q46" s="83"/>
      <c r="R46" s="83"/>
      <c r="S46" s="53"/>
      <c r="T46" s="83"/>
      <c r="U46" s="83"/>
      <c r="V46" s="83"/>
      <c r="W46" s="83"/>
      <c r="X46" s="83"/>
      <c r="Y46" s="53"/>
    </row>
    <row r="47" spans="2:19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2:13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8.8515625" style="32" bestFit="1" customWidth="1"/>
    <col min="2" max="2" width="10.140625" style="32" bestFit="1" customWidth="1"/>
    <col min="3" max="3" width="10.140625" style="29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9.7109375" style="29" customWidth="1"/>
    <col min="14" max="14" width="10.00390625" style="29" customWidth="1"/>
    <col min="15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8"/>
    </row>
    <row r="2" spans="1:17" ht="11.25">
      <c r="A2" s="99" t="s">
        <v>277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0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9" ht="12.75">
      <c r="A5" s="32">
        <v>1</v>
      </c>
      <c r="B5" s="36"/>
      <c r="C5" s="36"/>
      <c r="D5" s="36"/>
      <c r="E5" s="36"/>
      <c r="F5">
        <v>8.5</v>
      </c>
      <c r="G5">
        <v>8.3</v>
      </c>
      <c r="H5">
        <v>8.3</v>
      </c>
      <c r="I5">
        <v>8.2</v>
      </c>
      <c r="J5">
        <v>8.6</v>
      </c>
      <c r="K5">
        <v>8.8</v>
      </c>
      <c r="L5">
        <v>7.9</v>
      </c>
      <c r="M5">
        <v>8</v>
      </c>
      <c r="N5">
        <v>8.1</v>
      </c>
      <c r="O5">
        <v>8.1</v>
      </c>
      <c r="P5"/>
      <c r="Q5"/>
      <c r="R5" s="37"/>
      <c r="S5" s="37"/>
    </row>
    <row r="6" spans="1:19" ht="12.75">
      <c r="A6" s="32">
        <v>2</v>
      </c>
      <c r="B6" s="36"/>
      <c r="C6" s="36"/>
      <c r="D6" s="36"/>
      <c r="E6" s="36"/>
      <c r="F6">
        <v>8.4</v>
      </c>
      <c r="G6">
        <v>8.3</v>
      </c>
      <c r="H6">
        <v>8.1</v>
      </c>
      <c r="I6">
        <v>8.2</v>
      </c>
      <c r="J6">
        <v>8.5</v>
      </c>
      <c r="K6">
        <v>8.8</v>
      </c>
      <c r="L6">
        <v>7.9</v>
      </c>
      <c r="M6">
        <v>8</v>
      </c>
      <c r="N6">
        <v>8.2</v>
      </c>
      <c r="O6">
        <v>8.1</v>
      </c>
      <c r="P6"/>
      <c r="Q6"/>
      <c r="R6" s="37"/>
      <c r="S6" s="37"/>
    </row>
    <row r="7" spans="1:19" ht="12.75">
      <c r="A7" s="32">
        <v>3</v>
      </c>
      <c r="B7" s="36"/>
      <c r="C7" s="36"/>
      <c r="D7" s="36"/>
      <c r="E7" s="36"/>
      <c r="F7">
        <v>8.3</v>
      </c>
      <c r="G7">
        <v>8.2</v>
      </c>
      <c r="H7">
        <v>8</v>
      </c>
      <c r="I7">
        <v>8</v>
      </c>
      <c r="J7">
        <v>8.4</v>
      </c>
      <c r="K7">
        <v>8.7</v>
      </c>
      <c r="L7">
        <v>7.8</v>
      </c>
      <c r="M7">
        <v>8</v>
      </c>
      <c r="N7">
        <v>8.1</v>
      </c>
      <c r="O7">
        <v>8.1</v>
      </c>
      <c r="P7"/>
      <c r="Q7"/>
      <c r="R7" s="37"/>
      <c r="S7" s="37"/>
    </row>
    <row r="8" spans="1:19" ht="12.75">
      <c r="A8" s="32">
        <v>4</v>
      </c>
      <c r="B8" s="36"/>
      <c r="C8" s="36"/>
      <c r="D8" s="36"/>
      <c r="E8" s="36"/>
      <c r="F8">
        <v>8.1</v>
      </c>
      <c r="G8">
        <v>8.1</v>
      </c>
      <c r="H8">
        <v>7.8</v>
      </c>
      <c r="I8">
        <v>8</v>
      </c>
      <c r="J8">
        <v>8.3</v>
      </c>
      <c r="K8">
        <v>8.7</v>
      </c>
      <c r="L8">
        <v>7.8</v>
      </c>
      <c r="M8">
        <v>8</v>
      </c>
      <c r="N8">
        <v>8.1</v>
      </c>
      <c r="O8">
        <v>8.1</v>
      </c>
      <c r="P8"/>
      <c r="Q8"/>
      <c r="R8" s="37"/>
      <c r="S8" s="37"/>
    </row>
    <row r="9" spans="1:19" ht="12.75">
      <c r="A9" s="32">
        <v>5</v>
      </c>
      <c r="B9" s="36"/>
      <c r="C9" s="36"/>
      <c r="D9" s="36"/>
      <c r="E9" s="36"/>
      <c r="F9">
        <v>7.9</v>
      </c>
      <c r="G9">
        <v>8</v>
      </c>
      <c r="H9">
        <v>7.7</v>
      </c>
      <c r="I9">
        <v>7.7</v>
      </c>
      <c r="J9">
        <v>8.2</v>
      </c>
      <c r="K9">
        <v>8.6</v>
      </c>
      <c r="L9">
        <v>7.8</v>
      </c>
      <c r="M9">
        <v>8</v>
      </c>
      <c r="N9">
        <v>8.1</v>
      </c>
      <c r="O9">
        <v>8.1</v>
      </c>
      <c r="P9"/>
      <c r="Q9"/>
      <c r="R9" s="37"/>
      <c r="S9" s="37"/>
    </row>
    <row r="10" spans="1:19" ht="12.75">
      <c r="A10" s="32">
        <v>6</v>
      </c>
      <c r="B10" s="36"/>
      <c r="C10" s="36"/>
      <c r="D10" s="36"/>
      <c r="E10" s="36"/>
      <c r="F10">
        <v>7.9</v>
      </c>
      <c r="G10">
        <v>8</v>
      </c>
      <c r="H10">
        <v>7.7</v>
      </c>
      <c r="I10">
        <v>7.6</v>
      </c>
      <c r="J10">
        <v>8</v>
      </c>
      <c r="K10">
        <v>8.2</v>
      </c>
      <c r="L10">
        <v>7.8</v>
      </c>
      <c r="M10">
        <v>8</v>
      </c>
      <c r="N10">
        <v>8.1</v>
      </c>
      <c r="O10">
        <v>8.1</v>
      </c>
      <c r="P10"/>
      <c r="Q10"/>
      <c r="R10" s="37"/>
      <c r="S10" s="37"/>
    </row>
    <row r="11" spans="1:19" ht="12.75">
      <c r="A11" s="32">
        <v>7</v>
      </c>
      <c r="B11" s="36"/>
      <c r="C11" s="36"/>
      <c r="D11" s="36"/>
      <c r="E11" s="36"/>
      <c r="F11">
        <v>7.8</v>
      </c>
      <c r="G11">
        <v>7.9</v>
      </c>
      <c r="H11">
        <v>7.6</v>
      </c>
      <c r="I11">
        <v>7.6</v>
      </c>
      <c r="J11">
        <v>7.9</v>
      </c>
      <c r="K11">
        <v>8.1</v>
      </c>
      <c r="L11">
        <v>7.8</v>
      </c>
      <c r="M11">
        <v>8</v>
      </c>
      <c r="N11">
        <v>8.1</v>
      </c>
      <c r="O11">
        <v>8.1</v>
      </c>
      <c r="P11"/>
      <c r="Q11"/>
      <c r="R11" s="37"/>
      <c r="S11" s="37"/>
    </row>
    <row r="12" spans="1:17" ht="12.75">
      <c r="A12" s="32">
        <v>8</v>
      </c>
      <c r="B12" s="36"/>
      <c r="C12" s="36"/>
      <c r="D12" s="36"/>
      <c r="E12" s="36"/>
      <c r="F12">
        <v>7.8</v>
      </c>
      <c r="G12">
        <v>7.9</v>
      </c>
      <c r="H12">
        <v>7.6</v>
      </c>
      <c r="I12">
        <v>7.6</v>
      </c>
      <c r="J12">
        <v>7.8</v>
      </c>
      <c r="K12">
        <v>8</v>
      </c>
      <c r="L12">
        <v>7.8</v>
      </c>
      <c r="M12">
        <v>7.9</v>
      </c>
      <c r="N12"/>
      <c r="O12">
        <v>8.1</v>
      </c>
      <c r="P12"/>
      <c r="Q12"/>
    </row>
    <row r="13" spans="1:17" ht="12.75">
      <c r="A13" s="32">
        <v>9</v>
      </c>
      <c r="B13" s="36"/>
      <c r="C13" s="36"/>
      <c r="D13" s="36"/>
      <c r="E13" s="36"/>
      <c r="F13">
        <v>7.7</v>
      </c>
      <c r="G13">
        <v>7.8</v>
      </c>
      <c r="H13">
        <v>7.6</v>
      </c>
      <c r="I13">
        <v>7.6</v>
      </c>
      <c r="J13">
        <v>7.7</v>
      </c>
      <c r="K13">
        <v>8</v>
      </c>
      <c r="L13">
        <v>7.8</v>
      </c>
      <c r="M13">
        <v>7.9</v>
      </c>
      <c r="N13"/>
      <c r="O13">
        <v>8.1</v>
      </c>
      <c r="P13"/>
      <c r="Q13"/>
    </row>
    <row r="14" spans="1:17" ht="12" customHeight="1">
      <c r="A14" s="32">
        <v>10</v>
      </c>
      <c r="B14" s="36"/>
      <c r="C14" s="36"/>
      <c r="D14" s="36"/>
      <c r="E14" s="36"/>
      <c r="F14">
        <v>7.6</v>
      </c>
      <c r="G14" s="36"/>
      <c r="H14">
        <v>7.4</v>
      </c>
      <c r="I14"/>
      <c r="J14">
        <v>7.7</v>
      </c>
      <c r="K14">
        <v>7.9</v>
      </c>
      <c r="L14"/>
      <c r="M14">
        <v>7.9</v>
      </c>
      <c r="N14"/>
      <c r="O14">
        <v>8</v>
      </c>
      <c r="P14"/>
      <c r="Q14"/>
    </row>
    <row r="15" spans="1:17" ht="12.75">
      <c r="A15" s="32">
        <v>11</v>
      </c>
      <c r="C15" s="32"/>
      <c r="D15" s="32"/>
      <c r="F15">
        <v>7.6</v>
      </c>
      <c r="H15">
        <v>7.4</v>
      </c>
      <c r="I15"/>
      <c r="J15"/>
      <c r="K15"/>
      <c r="L15"/>
      <c r="M15">
        <v>7.9</v>
      </c>
      <c r="N15"/>
      <c r="O15">
        <v>8.1</v>
      </c>
      <c r="P15"/>
      <c r="Q15"/>
    </row>
    <row r="16" spans="9:10" ht="12.75">
      <c r="I16"/>
      <c r="J16"/>
    </row>
    <row r="17" spans="5:15" ht="11.25">
      <c r="E17" s="59" t="s">
        <v>288</v>
      </c>
      <c r="F17" s="39">
        <f>AVERAGE(F5:F7)</f>
        <v>8.4</v>
      </c>
      <c r="G17" s="39">
        <f aca="true" t="shared" si="0" ref="G17:O17">AVERAGE(G5:G7)</f>
        <v>8.266666666666667</v>
      </c>
      <c r="H17" s="39">
        <f t="shared" si="0"/>
        <v>8.133333333333333</v>
      </c>
      <c r="I17" s="39">
        <f t="shared" si="0"/>
        <v>8.133333333333333</v>
      </c>
      <c r="J17" s="39">
        <f t="shared" si="0"/>
        <v>8.5</v>
      </c>
      <c r="K17" s="39">
        <f t="shared" si="0"/>
        <v>8.766666666666667</v>
      </c>
      <c r="L17" s="39">
        <f t="shared" si="0"/>
        <v>7.866666666666667</v>
      </c>
      <c r="M17" s="39">
        <f t="shared" si="0"/>
        <v>8</v>
      </c>
      <c r="N17" s="39">
        <f t="shared" si="0"/>
        <v>8.133333333333333</v>
      </c>
      <c r="O17" s="39">
        <f t="shared" si="0"/>
        <v>8.1</v>
      </c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8.8515625" style="32" bestFit="1" customWidth="1"/>
    <col min="2" max="3" width="10.140625" style="32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7.8515625" style="29" bestFit="1" customWidth="1"/>
    <col min="14" max="14" width="8.8515625" style="29" customWidth="1"/>
    <col min="15" max="15" width="8.7109375" style="29" bestFit="1" customWidth="1"/>
    <col min="16" max="17" width="9.140625" style="32" customWidth="1"/>
    <col min="18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0"/>
    </row>
    <row r="2" spans="1:17" ht="11.25">
      <c r="A2" s="98" t="s">
        <v>278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40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32">
        <v>1</v>
      </c>
      <c r="B5" s="41"/>
      <c r="C5" s="41"/>
      <c r="D5" s="41"/>
      <c r="E5" s="41"/>
      <c r="F5">
        <v>348</v>
      </c>
      <c r="G5">
        <v>268</v>
      </c>
      <c r="H5">
        <v>272</v>
      </c>
      <c r="I5">
        <v>289</v>
      </c>
      <c r="J5">
        <v>295</v>
      </c>
      <c r="K5">
        <v>305</v>
      </c>
      <c r="L5">
        <v>316</v>
      </c>
      <c r="M5">
        <v>321</v>
      </c>
      <c r="N5">
        <v>339</v>
      </c>
      <c r="O5">
        <v>361</v>
      </c>
      <c r="P5"/>
      <c r="Q5"/>
    </row>
    <row r="6" spans="1:17" ht="12.75">
      <c r="A6" s="32">
        <v>2</v>
      </c>
      <c r="B6" s="41"/>
      <c r="C6" s="41"/>
      <c r="D6" s="41"/>
      <c r="E6" s="41"/>
      <c r="F6">
        <v>350</v>
      </c>
      <c r="G6">
        <v>268</v>
      </c>
      <c r="H6">
        <v>271</v>
      </c>
      <c r="I6">
        <v>288</v>
      </c>
      <c r="J6">
        <v>296</v>
      </c>
      <c r="K6">
        <v>305</v>
      </c>
      <c r="L6">
        <v>316</v>
      </c>
      <c r="M6">
        <v>321</v>
      </c>
      <c r="N6">
        <v>339</v>
      </c>
      <c r="O6">
        <v>362</v>
      </c>
      <c r="P6"/>
      <c r="Q6"/>
    </row>
    <row r="7" spans="1:17" ht="12.75">
      <c r="A7" s="32">
        <v>3</v>
      </c>
      <c r="B7" s="41"/>
      <c r="C7" s="41"/>
      <c r="D7" s="41"/>
      <c r="E7" s="41"/>
      <c r="F7">
        <v>353</v>
      </c>
      <c r="G7">
        <v>269</v>
      </c>
      <c r="H7">
        <v>269</v>
      </c>
      <c r="I7">
        <v>289</v>
      </c>
      <c r="J7">
        <v>298</v>
      </c>
      <c r="K7">
        <v>305</v>
      </c>
      <c r="L7">
        <v>316</v>
      </c>
      <c r="M7">
        <v>322</v>
      </c>
      <c r="N7">
        <v>339</v>
      </c>
      <c r="O7">
        <v>362</v>
      </c>
      <c r="P7"/>
      <c r="Q7"/>
    </row>
    <row r="8" spans="1:17" ht="12.75">
      <c r="A8" s="32">
        <v>4</v>
      </c>
      <c r="B8" s="41"/>
      <c r="C8" s="41"/>
      <c r="D8" s="41"/>
      <c r="E8" s="41"/>
      <c r="F8">
        <v>354</v>
      </c>
      <c r="G8">
        <v>271</v>
      </c>
      <c r="H8">
        <v>269</v>
      </c>
      <c r="I8">
        <v>291</v>
      </c>
      <c r="J8">
        <v>298</v>
      </c>
      <c r="K8">
        <v>305</v>
      </c>
      <c r="L8">
        <v>316</v>
      </c>
      <c r="M8">
        <v>323</v>
      </c>
      <c r="N8">
        <v>339</v>
      </c>
      <c r="O8">
        <v>362</v>
      </c>
      <c r="P8"/>
      <c r="Q8"/>
    </row>
    <row r="9" spans="1:17" ht="12.75">
      <c r="A9" s="32">
        <v>5</v>
      </c>
      <c r="B9" s="41"/>
      <c r="C9" s="41"/>
      <c r="D9" s="41"/>
      <c r="E9" s="41"/>
      <c r="F9">
        <v>328</v>
      </c>
      <c r="G9">
        <v>260</v>
      </c>
      <c r="H9">
        <v>264</v>
      </c>
      <c r="I9">
        <v>288</v>
      </c>
      <c r="J9">
        <v>300</v>
      </c>
      <c r="K9">
        <v>306</v>
      </c>
      <c r="L9">
        <v>316</v>
      </c>
      <c r="M9">
        <v>322</v>
      </c>
      <c r="N9">
        <v>339</v>
      </c>
      <c r="O9">
        <v>362</v>
      </c>
      <c r="P9"/>
      <c r="Q9"/>
    </row>
    <row r="10" spans="1:17" ht="12.75">
      <c r="A10" s="32">
        <v>6</v>
      </c>
      <c r="B10" s="41"/>
      <c r="C10" s="41"/>
      <c r="D10" s="41"/>
      <c r="E10" s="41"/>
      <c r="F10">
        <v>322</v>
      </c>
      <c r="G10">
        <v>257</v>
      </c>
      <c r="H10">
        <v>261</v>
      </c>
      <c r="I10">
        <v>287</v>
      </c>
      <c r="J10">
        <v>301</v>
      </c>
      <c r="K10">
        <v>304</v>
      </c>
      <c r="L10">
        <v>317</v>
      </c>
      <c r="M10">
        <v>322</v>
      </c>
      <c r="N10">
        <v>339</v>
      </c>
      <c r="O10">
        <v>363</v>
      </c>
      <c r="P10"/>
      <c r="Q10"/>
    </row>
    <row r="11" spans="1:17" ht="12.75">
      <c r="A11" s="32">
        <v>7</v>
      </c>
      <c r="B11" s="41"/>
      <c r="C11" s="41"/>
      <c r="D11" s="41"/>
      <c r="E11" s="41"/>
      <c r="F11">
        <v>331</v>
      </c>
      <c r="G11">
        <v>258</v>
      </c>
      <c r="H11">
        <v>261</v>
      </c>
      <c r="I11">
        <v>285</v>
      </c>
      <c r="J11">
        <v>297</v>
      </c>
      <c r="K11">
        <v>304</v>
      </c>
      <c r="L11">
        <v>316</v>
      </c>
      <c r="M11">
        <v>323</v>
      </c>
      <c r="N11">
        <v>339</v>
      </c>
      <c r="O11">
        <v>364</v>
      </c>
      <c r="P11"/>
      <c r="Q11"/>
    </row>
    <row r="12" spans="1:17" ht="12.75">
      <c r="A12" s="32">
        <v>8</v>
      </c>
      <c r="B12" s="41"/>
      <c r="C12" s="41"/>
      <c r="D12" s="41"/>
      <c r="E12" s="41"/>
      <c r="F12">
        <v>333</v>
      </c>
      <c r="G12">
        <v>261</v>
      </c>
      <c r="H12">
        <v>259</v>
      </c>
      <c r="I12">
        <v>284</v>
      </c>
      <c r="J12">
        <v>292</v>
      </c>
      <c r="K12">
        <v>303</v>
      </c>
      <c r="L12">
        <v>316</v>
      </c>
      <c r="M12">
        <v>324</v>
      </c>
      <c r="N12"/>
      <c r="O12">
        <v>364</v>
      </c>
      <c r="P12"/>
      <c r="Q12"/>
    </row>
    <row r="13" spans="1:17" ht="12.75">
      <c r="A13" s="32">
        <v>9</v>
      </c>
      <c r="B13" s="41"/>
      <c r="C13" s="41"/>
      <c r="D13" s="41"/>
      <c r="E13" s="41"/>
      <c r="F13">
        <v>340</v>
      </c>
      <c r="G13">
        <v>261</v>
      </c>
      <c r="H13">
        <v>260</v>
      </c>
      <c r="I13">
        <v>282</v>
      </c>
      <c r="J13">
        <v>292</v>
      </c>
      <c r="K13">
        <v>303</v>
      </c>
      <c r="L13">
        <v>316</v>
      </c>
      <c r="M13">
        <v>324</v>
      </c>
      <c r="N13"/>
      <c r="O13">
        <v>366</v>
      </c>
      <c r="P13"/>
      <c r="Q13"/>
    </row>
    <row r="14" spans="1:17" ht="12.75">
      <c r="A14" s="32">
        <v>10</v>
      </c>
      <c r="B14" s="41"/>
      <c r="C14" s="41"/>
      <c r="D14" s="41"/>
      <c r="E14" s="41"/>
      <c r="F14">
        <v>348</v>
      </c>
      <c r="G14" s="41"/>
      <c r="H14">
        <v>261</v>
      </c>
      <c r="I14"/>
      <c r="J14">
        <v>292</v>
      </c>
      <c r="K14">
        <v>302</v>
      </c>
      <c r="L14"/>
      <c r="M14">
        <v>324</v>
      </c>
      <c r="N14"/>
      <c r="O14">
        <v>368</v>
      </c>
      <c r="P14"/>
      <c r="Q14"/>
    </row>
    <row r="15" spans="1:17" ht="12.75">
      <c r="A15" s="32">
        <v>11</v>
      </c>
      <c r="F15">
        <v>353</v>
      </c>
      <c r="G15" s="32"/>
      <c r="H15">
        <v>265</v>
      </c>
      <c r="I15" s="32"/>
      <c r="J15"/>
      <c r="K15"/>
      <c r="L15"/>
      <c r="M15">
        <v>324</v>
      </c>
      <c r="N15"/>
      <c r="O15">
        <v>368</v>
      </c>
      <c r="P15"/>
      <c r="Q15"/>
    </row>
    <row r="16" spans="7:17" ht="11.25">
      <c r="G16" s="32"/>
      <c r="H16" s="32"/>
      <c r="I16" s="32"/>
      <c r="Q16" s="29"/>
    </row>
    <row r="17" spans="5:17" ht="11.25">
      <c r="E17" s="59" t="s">
        <v>288</v>
      </c>
      <c r="F17" s="60">
        <f>AVERAGE(F5:F7)</f>
        <v>350.3333333333333</v>
      </c>
      <c r="G17" s="60">
        <f aca="true" t="shared" si="0" ref="G17:O17">AVERAGE(G5:G7)</f>
        <v>268.3333333333333</v>
      </c>
      <c r="H17" s="60">
        <f t="shared" si="0"/>
        <v>270.6666666666667</v>
      </c>
      <c r="I17" s="60">
        <f t="shared" si="0"/>
        <v>288.6666666666667</v>
      </c>
      <c r="J17" s="60">
        <f t="shared" si="0"/>
        <v>296.3333333333333</v>
      </c>
      <c r="K17" s="60">
        <f t="shared" si="0"/>
        <v>305</v>
      </c>
      <c r="L17" s="60">
        <f t="shared" si="0"/>
        <v>316</v>
      </c>
      <c r="M17" s="60">
        <f t="shared" si="0"/>
        <v>321.3333333333333</v>
      </c>
      <c r="N17" s="60">
        <f t="shared" si="0"/>
        <v>339</v>
      </c>
      <c r="O17" s="60">
        <f t="shared" si="0"/>
        <v>361.6666666666667</v>
      </c>
      <c r="Q17" s="29"/>
    </row>
    <row r="18" spans="8:17" ht="11.25">
      <c r="H18" s="32"/>
      <c r="Q18" s="29"/>
    </row>
    <row r="19" ht="11.25">
      <c r="Q19" s="29"/>
    </row>
    <row r="20" ht="11.25">
      <c r="Q20" s="29"/>
    </row>
    <row r="21" ht="11.25">
      <c r="Q21" s="29"/>
    </row>
    <row r="22" ht="11.25">
      <c r="Q22" s="29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2" bestFit="1" customWidth="1"/>
    <col min="2" max="3" width="10.140625" style="29" bestFit="1" customWidth="1"/>
    <col min="4" max="11" width="7.8515625" style="29" bestFit="1" customWidth="1"/>
    <col min="12" max="12" width="7.8515625" style="29" customWidth="1"/>
    <col min="13" max="13" width="7.8515625" style="29" bestFit="1" customWidth="1"/>
    <col min="14" max="15" width="8.7109375" style="29" bestFit="1" customWidth="1"/>
    <col min="16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8"/>
    </row>
    <row r="2" spans="1:17" ht="11.25">
      <c r="A2" s="98" t="s">
        <v>279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8"/>
    </row>
    <row r="3" ht="11.25">
      <c r="A3" s="31"/>
    </row>
    <row r="4" spans="1:3" ht="13.5" customHeight="1">
      <c r="A4" s="31"/>
      <c r="B4" s="97"/>
      <c r="C4" s="97"/>
    </row>
    <row r="5" spans="1:17" ht="11.25">
      <c r="A5" s="33" t="s">
        <v>263</v>
      </c>
      <c r="B5" s="34">
        <v>39842</v>
      </c>
      <c r="C5" s="34">
        <v>39870</v>
      </c>
      <c r="D5" s="35">
        <v>39896</v>
      </c>
      <c r="E5" s="35">
        <v>39917</v>
      </c>
      <c r="F5" s="35">
        <v>39961</v>
      </c>
      <c r="G5" s="35">
        <v>39988</v>
      </c>
      <c r="H5" s="35">
        <v>40002</v>
      </c>
      <c r="I5" s="35">
        <v>40021</v>
      </c>
      <c r="J5" s="35">
        <v>40035</v>
      </c>
      <c r="K5" s="35">
        <v>40049</v>
      </c>
      <c r="L5" s="35">
        <v>40070</v>
      </c>
      <c r="M5" s="35">
        <v>40084</v>
      </c>
      <c r="N5" s="35">
        <v>40112</v>
      </c>
      <c r="O5" s="35">
        <v>40135</v>
      </c>
      <c r="P5" s="35"/>
      <c r="Q5" s="35"/>
    </row>
    <row r="6" spans="1:17" ht="12.75">
      <c r="A6" s="32">
        <v>1</v>
      </c>
      <c r="B6" s="36"/>
      <c r="C6" s="36"/>
      <c r="D6" s="36"/>
      <c r="E6" s="36"/>
      <c r="F6">
        <v>9.8</v>
      </c>
      <c r="G6">
        <v>9.3</v>
      </c>
      <c r="H6">
        <v>8.8</v>
      </c>
      <c r="I6">
        <v>7.8</v>
      </c>
      <c r="J6">
        <v>9.4</v>
      </c>
      <c r="K6">
        <v>8.4</v>
      </c>
      <c r="L6">
        <v>7</v>
      </c>
      <c r="M6">
        <v>8.6</v>
      </c>
      <c r="N6">
        <v>10.7</v>
      </c>
      <c r="O6">
        <v>11.2</v>
      </c>
      <c r="P6"/>
      <c r="Q6"/>
    </row>
    <row r="7" spans="1:17" ht="12.75">
      <c r="A7" s="32">
        <v>2</v>
      </c>
      <c r="B7" s="36"/>
      <c r="C7" s="36"/>
      <c r="D7" s="36"/>
      <c r="E7" s="36"/>
      <c r="F7">
        <v>9.5</v>
      </c>
      <c r="G7">
        <v>9.2</v>
      </c>
      <c r="H7">
        <v>8.7</v>
      </c>
      <c r="I7">
        <v>7.7</v>
      </c>
      <c r="J7">
        <v>8.5</v>
      </c>
      <c r="K7">
        <v>8.1</v>
      </c>
      <c r="L7">
        <v>6.1</v>
      </c>
      <c r="M7">
        <v>8.4</v>
      </c>
      <c r="N7">
        <v>10.2</v>
      </c>
      <c r="O7">
        <v>11.1</v>
      </c>
      <c r="P7"/>
      <c r="Q7"/>
    </row>
    <row r="8" spans="1:17" ht="12.75">
      <c r="A8" s="32">
        <v>3</v>
      </c>
      <c r="B8" s="36"/>
      <c r="C8" s="36"/>
      <c r="D8" s="36"/>
      <c r="E8" s="36"/>
      <c r="F8">
        <v>9.1</v>
      </c>
      <c r="G8">
        <v>8.8</v>
      </c>
      <c r="H8">
        <v>8.5</v>
      </c>
      <c r="I8">
        <v>7.2</v>
      </c>
      <c r="J8">
        <v>7.5</v>
      </c>
      <c r="K8">
        <v>8</v>
      </c>
      <c r="L8">
        <v>5.7</v>
      </c>
      <c r="M8">
        <v>7.8</v>
      </c>
      <c r="N8">
        <v>10.2</v>
      </c>
      <c r="O8">
        <v>11</v>
      </c>
      <c r="P8"/>
      <c r="Q8"/>
    </row>
    <row r="9" spans="1:17" ht="12.75">
      <c r="A9" s="32">
        <v>4</v>
      </c>
      <c r="B9" s="36"/>
      <c r="C9" s="36"/>
      <c r="D9" s="36"/>
      <c r="E9" s="36"/>
      <c r="F9">
        <v>8</v>
      </c>
      <c r="G9">
        <v>7.4</v>
      </c>
      <c r="H9">
        <v>7.3</v>
      </c>
      <c r="I9">
        <v>7</v>
      </c>
      <c r="J9">
        <v>6.8</v>
      </c>
      <c r="K9">
        <v>7.9</v>
      </c>
      <c r="L9">
        <v>5.5</v>
      </c>
      <c r="M9">
        <v>8</v>
      </c>
      <c r="N9">
        <v>10.1</v>
      </c>
      <c r="O9">
        <v>10.9</v>
      </c>
      <c r="P9"/>
      <c r="Q9"/>
    </row>
    <row r="10" spans="1:17" ht="12.75">
      <c r="A10" s="32">
        <v>5</v>
      </c>
      <c r="B10" s="36"/>
      <c r="C10" s="36"/>
      <c r="D10" s="36"/>
      <c r="E10" s="36"/>
      <c r="F10">
        <v>6.9</v>
      </c>
      <c r="G10">
        <v>7.3</v>
      </c>
      <c r="H10">
        <v>7</v>
      </c>
      <c r="I10">
        <v>3.4</v>
      </c>
      <c r="J10">
        <v>6.5</v>
      </c>
      <c r="K10">
        <v>6.9</v>
      </c>
      <c r="L10">
        <v>5.5</v>
      </c>
      <c r="M10">
        <v>7.7</v>
      </c>
      <c r="N10">
        <v>10</v>
      </c>
      <c r="O10">
        <v>11</v>
      </c>
      <c r="P10"/>
      <c r="Q10"/>
    </row>
    <row r="11" spans="1:17" ht="12.75">
      <c r="A11" s="32">
        <v>6</v>
      </c>
      <c r="B11" s="36"/>
      <c r="C11" s="36"/>
      <c r="D11" s="36"/>
      <c r="E11" s="36"/>
      <c r="F11">
        <v>6.8</v>
      </c>
      <c r="G11">
        <v>7.1</v>
      </c>
      <c r="H11">
        <v>7</v>
      </c>
      <c r="I11">
        <v>2.6</v>
      </c>
      <c r="J11">
        <v>5.5</v>
      </c>
      <c r="K11">
        <v>3.5</v>
      </c>
      <c r="L11">
        <v>5.5</v>
      </c>
      <c r="M11">
        <v>7.6</v>
      </c>
      <c r="N11">
        <v>10</v>
      </c>
      <c r="O11">
        <v>10.9</v>
      </c>
      <c r="P11"/>
      <c r="Q11"/>
    </row>
    <row r="12" spans="1:17" ht="12.75">
      <c r="A12" s="32">
        <v>7</v>
      </c>
      <c r="B12" s="36"/>
      <c r="C12" s="36"/>
      <c r="D12" s="36"/>
      <c r="E12" s="36"/>
      <c r="F12">
        <v>6.5</v>
      </c>
      <c r="G12">
        <v>6.8</v>
      </c>
      <c r="H12">
        <v>6.7</v>
      </c>
      <c r="I12">
        <v>2.4</v>
      </c>
      <c r="J12">
        <v>4.6</v>
      </c>
      <c r="K12">
        <v>2.6</v>
      </c>
      <c r="L12">
        <v>5.7</v>
      </c>
      <c r="M12">
        <v>7.6</v>
      </c>
      <c r="N12">
        <v>10</v>
      </c>
      <c r="O12">
        <v>10.9</v>
      </c>
      <c r="P12"/>
      <c r="Q12"/>
    </row>
    <row r="13" spans="1:17" ht="12.75">
      <c r="A13" s="32">
        <v>8</v>
      </c>
      <c r="B13" s="36"/>
      <c r="C13" s="36"/>
      <c r="D13" s="36"/>
      <c r="E13" s="36"/>
      <c r="F13">
        <v>5.9</v>
      </c>
      <c r="G13">
        <v>6.2</v>
      </c>
      <c r="H13">
        <v>5.3</v>
      </c>
      <c r="I13">
        <v>2.1</v>
      </c>
      <c r="J13">
        <v>2.3</v>
      </c>
      <c r="K13">
        <v>2.2</v>
      </c>
      <c r="L13">
        <v>5.5</v>
      </c>
      <c r="M13">
        <v>7.5</v>
      </c>
      <c r="N13"/>
      <c r="O13">
        <v>11</v>
      </c>
      <c r="P13"/>
      <c r="Q13"/>
    </row>
    <row r="14" spans="1:17" ht="12.75">
      <c r="A14" s="32">
        <v>9</v>
      </c>
      <c r="B14" s="36"/>
      <c r="C14" s="36"/>
      <c r="D14" s="36"/>
      <c r="E14" s="36"/>
      <c r="F14">
        <v>5.5</v>
      </c>
      <c r="G14">
        <v>5.8</v>
      </c>
      <c r="H14">
        <v>5</v>
      </c>
      <c r="I14">
        <v>2.6</v>
      </c>
      <c r="J14">
        <v>1.9</v>
      </c>
      <c r="K14">
        <v>1.7</v>
      </c>
      <c r="L14">
        <v>5.3</v>
      </c>
      <c r="M14">
        <v>7.3</v>
      </c>
      <c r="N14"/>
      <c r="O14">
        <v>11</v>
      </c>
      <c r="P14"/>
      <c r="Q14"/>
    </row>
    <row r="15" spans="1:17" ht="12.75">
      <c r="A15" s="32">
        <v>10</v>
      </c>
      <c r="B15" s="36"/>
      <c r="C15" s="36"/>
      <c r="D15" s="36"/>
      <c r="E15" s="36"/>
      <c r="F15">
        <v>4.8</v>
      </c>
      <c r="G15" s="36"/>
      <c r="H15">
        <v>2.1</v>
      </c>
      <c r="I15"/>
      <c r="J15">
        <v>1.2</v>
      </c>
      <c r="K15">
        <v>1.4</v>
      </c>
      <c r="L15"/>
      <c r="M15">
        <v>7.1</v>
      </c>
      <c r="N15"/>
      <c r="O15">
        <v>11</v>
      </c>
      <c r="P15"/>
      <c r="Q15"/>
    </row>
    <row r="16" spans="1:17" ht="12.75">
      <c r="A16" s="32">
        <v>11</v>
      </c>
      <c r="F16">
        <v>4.6</v>
      </c>
      <c r="G16" s="37"/>
      <c r="H16">
        <v>1.2</v>
      </c>
      <c r="I16"/>
      <c r="J16"/>
      <c r="K16"/>
      <c r="L16"/>
      <c r="M16">
        <v>6.6</v>
      </c>
      <c r="N16"/>
      <c r="O16">
        <v>11</v>
      </c>
      <c r="P16"/>
      <c r="Q16"/>
    </row>
    <row r="17" ht="12.75">
      <c r="J17"/>
    </row>
    <row r="18" spans="5:15" ht="11.25">
      <c r="E18" s="29" t="s">
        <v>284</v>
      </c>
      <c r="F18" s="39">
        <f aca="true" t="shared" si="0" ref="F18:O18">AVERAGE(F6:F8)</f>
        <v>9.466666666666667</v>
      </c>
      <c r="G18" s="39">
        <f t="shared" si="0"/>
        <v>9.1</v>
      </c>
      <c r="H18" s="39">
        <f t="shared" si="0"/>
        <v>8.666666666666666</v>
      </c>
      <c r="I18" s="39">
        <f t="shared" si="0"/>
        <v>7.566666666666666</v>
      </c>
      <c r="J18" s="39">
        <f t="shared" si="0"/>
        <v>8.466666666666667</v>
      </c>
      <c r="K18" s="39">
        <f t="shared" si="0"/>
        <v>8.166666666666666</v>
      </c>
      <c r="L18" s="39">
        <f t="shared" si="0"/>
        <v>6.266666666666667</v>
      </c>
      <c r="M18" s="39">
        <f t="shared" si="0"/>
        <v>8.266666666666667</v>
      </c>
      <c r="N18" s="39">
        <f t="shared" si="0"/>
        <v>10.366666666666665</v>
      </c>
      <c r="O18" s="39">
        <f t="shared" si="0"/>
        <v>11.1</v>
      </c>
    </row>
  </sheetData>
  <sheetProtection/>
  <mergeCells count="3">
    <mergeCell ref="B4:C4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8.7109375" style="32" bestFit="1" customWidth="1"/>
    <col min="2" max="11" width="7.8515625" style="29" bestFit="1" customWidth="1"/>
    <col min="12" max="12" width="7.8515625" style="29" customWidth="1"/>
    <col min="13" max="13" width="8.7109375" style="29" customWidth="1"/>
    <col min="14" max="15" width="8.7109375" style="29" bestFit="1" customWidth="1"/>
    <col min="16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9"/>
    </row>
    <row r="2" spans="1:17" ht="11.25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5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32">
        <v>1</v>
      </c>
      <c r="B5" s="42"/>
      <c r="C5" s="42"/>
      <c r="D5" s="42"/>
      <c r="E5" s="42"/>
      <c r="F5">
        <v>16.9</v>
      </c>
      <c r="G5">
        <v>19.9</v>
      </c>
      <c r="H5">
        <v>21.5</v>
      </c>
      <c r="I5">
        <v>22.9</v>
      </c>
      <c r="J5">
        <v>21.6</v>
      </c>
      <c r="K5">
        <v>21.7</v>
      </c>
      <c r="L5">
        <v>19.6</v>
      </c>
      <c r="M5">
        <v>16</v>
      </c>
      <c r="N5">
        <v>9.5</v>
      </c>
      <c r="O5">
        <v>6</v>
      </c>
      <c r="P5"/>
      <c r="Q5"/>
    </row>
    <row r="6" spans="1:17" ht="12.75">
      <c r="A6" s="32">
        <v>2</v>
      </c>
      <c r="B6" s="42"/>
      <c r="C6" s="42"/>
      <c r="D6" s="42"/>
      <c r="E6" s="42"/>
      <c r="F6">
        <v>16.4</v>
      </c>
      <c r="G6">
        <v>19.4</v>
      </c>
      <c r="H6">
        <v>21.1</v>
      </c>
      <c r="I6">
        <v>22.6</v>
      </c>
      <c r="J6">
        <v>21.3</v>
      </c>
      <c r="K6">
        <v>21.6</v>
      </c>
      <c r="L6">
        <v>19.2</v>
      </c>
      <c r="M6">
        <v>15.9</v>
      </c>
      <c r="N6">
        <v>9.4</v>
      </c>
      <c r="O6">
        <v>5.9</v>
      </c>
      <c r="P6"/>
      <c r="Q6"/>
    </row>
    <row r="7" spans="1:17" ht="12.75">
      <c r="A7" s="32">
        <v>3</v>
      </c>
      <c r="B7" s="42"/>
      <c r="C7" s="42"/>
      <c r="D7" s="42"/>
      <c r="E7" s="42"/>
      <c r="F7">
        <v>16.2</v>
      </c>
      <c r="G7">
        <v>19.2</v>
      </c>
      <c r="H7">
        <v>20.8</v>
      </c>
      <c r="I7">
        <v>22.5</v>
      </c>
      <c r="J7">
        <v>21.2</v>
      </c>
      <c r="K7">
        <v>21.5</v>
      </c>
      <c r="L7">
        <v>19.2</v>
      </c>
      <c r="M7">
        <v>15.8</v>
      </c>
      <c r="N7">
        <v>9.4</v>
      </c>
      <c r="O7">
        <v>5.9</v>
      </c>
      <c r="P7"/>
      <c r="Q7"/>
    </row>
    <row r="8" spans="1:17" ht="12.75">
      <c r="A8" s="32">
        <v>4</v>
      </c>
      <c r="B8" s="42"/>
      <c r="C8" s="42"/>
      <c r="D8" s="42"/>
      <c r="E8" s="42"/>
      <c r="F8">
        <v>15.7</v>
      </c>
      <c r="G8">
        <v>18.4</v>
      </c>
      <c r="H8">
        <v>19.4</v>
      </c>
      <c r="I8">
        <v>22.2</v>
      </c>
      <c r="J8">
        <v>21</v>
      </c>
      <c r="K8">
        <v>21.5</v>
      </c>
      <c r="L8">
        <v>19.2</v>
      </c>
      <c r="M8">
        <v>15.8</v>
      </c>
      <c r="N8">
        <v>9.4</v>
      </c>
      <c r="O8">
        <v>5.9</v>
      </c>
      <c r="P8"/>
      <c r="Q8"/>
    </row>
    <row r="9" spans="1:17" ht="12.75">
      <c r="A9" s="32">
        <v>5</v>
      </c>
      <c r="B9" s="42"/>
      <c r="C9" s="42"/>
      <c r="D9" s="42"/>
      <c r="E9" s="42"/>
      <c r="F9">
        <v>14.8</v>
      </c>
      <c r="G9">
        <v>16.9</v>
      </c>
      <c r="H9">
        <v>18.8</v>
      </c>
      <c r="I9">
        <v>21</v>
      </c>
      <c r="J9">
        <v>20.9</v>
      </c>
      <c r="K9">
        <v>21.2</v>
      </c>
      <c r="L9">
        <v>19.1</v>
      </c>
      <c r="M9">
        <v>15.8</v>
      </c>
      <c r="N9">
        <v>9.4</v>
      </c>
      <c r="O9">
        <v>5.8</v>
      </c>
      <c r="P9"/>
      <c r="Q9"/>
    </row>
    <row r="10" spans="1:17" ht="12.75">
      <c r="A10" s="32">
        <v>6</v>
      </c>
      <c r="B10" s="42"/>
      <c r="C10" s="42"/>
      <c r="D10" s="42"/>
      <c r="E10" s="42"/>
      <c r="F10">
        <v>14.4</v>
      </c>
      <c r="G10">
        <v>16.5</v>
      </c>
      <c r="H10">
        <v>18.6</v>
      </c>
      <c r="I10">
        <v>20.3</v>
      </c>
      <c r="J10">
        <v>20.7</v>
      </c>
      <c r="K10">
        <v>19.9</v>
      </c>
      <c r="L10">
        <v>19.1</v>
      </c>
      <c r="M10">
        <v>15.8</v>
      </c>
      <c r="N10">
        <v>9.4</v>
      </c>
      <c r="O10">
        <v>5.7</v>
      </c>
      <c r="P10"/>
      <c r="Q10"/>
    </row>
    <row r="11" spans="1:17" ht="12.75">
      <c r="A11" s="32">
        <v>7</v>
      </c>
      <c r="B11" s="42"/>
      <c r="C11" s="42"/>
      <c r="D11" s="42"/>
      <c r="E11" s="42"/>
      <c r="F11">
        <v>14.3</v>
      </c>
      <c r="G11">
        <v>16.4</v>
      </c>
      <c r="H11">
        <v>18.4</v>
      </c>
      <c r="I11">
        <v>20</v>
      </c>
      <c r="J11">
        <v>20.2</v>
      </c>
      <c r="K11">
        <v>19.7</v>
      </c>
      <c r="L11">
        <v>18.9</v>
      </c>
      <c r="M11">
        <v>15.8</v>
      </c>
      <c r="N11">
        <v>9.4</v>
      </c>
      <c r="O11">
        <v>5.6</v>
      </c>
      <c r="P11"/>
      <c r="Q11"/>
    </row>
    <row r="12" spans="1:17" ht="12.75">
      <c r="A12" s="32">
        <v>8</v>
      </c>
      <c r="B12" s="42"/>
      <c r="C12" s="42"/>
      <c r="D12" s="42"/>
      <c r="E12" s="42"/>
      <c r="F12">
        <v>14.1</v>
      </c>
      <c r="G12">
        <v>16.1</v>
      </c>
      <c r="H12">
        <v>17.8</v>
      </c>
      <c r="I12">
        <v>19.9</v>
      </c>
      <c r="J12">
        <v>19</v>
      </c>
      <c r="K12">
        <v>19.4</v>
      </c>
      <c r="L12">
        <v>18.9</v>
      </c>
      <c r="M12">
        <v>15.7</v>
      </c>
      <c r="N12"/>
      <c r="O12">
        <v>5.6</v>
      </c>
      <c r="P12"/>
      <c r="Q12"/>
    </row>
    <row r="13" spans="1:17" ht="12.75">
      <c r="A13" s="32">
        <v>9</v>
      </c>
      <c r="B13" s="42"/>
      <c r="C13" s="42"/>
      <c r="D13" s="42"/>
      <c r="E13" s="42"/>
      <c r="F13">
        <v>13.7</v>
      </c>
      <c r="G13">
        <v>15.8</v>
      </c>
      <c r="H13">
        <v>17.6</v>
      </c>
      <c r="I13">
        <v>19.8</v>
      </c>
      <c r="J13">
        <v>18.9</v>
      </c>
      <c r="K13">
        <v>19.3</v>
      </c>
      <c r="L13">
        <v>18.8</v>
      </c>
      <c r="M13">
        <v>15.7</v>
      </c>
      <c r="N13"/>
      <c r="O13">
        <v>5.5</v>
      </c>
      <c r="P13"/>
      <c r="Q13"/>
    </row>
    <row r="14" spans="1:17" ht="12.75">
      <c r="A14" s="32">
        <v>10</v>
      </c>
      <c r="B14" s="42"/>
      <c r="C14" s="42"/>
      <c r="D14" s="42"/>
      <c r="E14" s="42"/>
      <c r="F14">
        <v>13.6</v>
      </c>
      <c r="G14" s="42"/>
      <c r="H14">
        <v>16.6</v>
      </c>
      <c r="I14"/>
      <c r="J14">
        <v>18.7</v>
      </c>
      <c r="K14">
        <v>19</v>
      </c>
      <c r="L14"/>
      <c r="M14">
        <v>15.7</v>
      </c>
      <c r="N14"/>
      <c r="O14">
        <v>5.4</v>
      </c>
      <c r="P14"/>
      <c r="Q14"/>
    </row>
    <row r="15" spans="1:17" ht="12.75">
      <c r="A15" s="32">
        <v>11</v>
      </c>
      <c r="C15" s="39"/>
      <c r="D15" s="39"/>
      <c r="E15" s="38"/>
      <c r="F15">
        <v>13.4</v>
      </c>
      <c r="G15" s="39"/>
      <c r="H15">
        <v>15.9</v>
      </c>
      <c r="I15" s="39"/>
      <c r="J15"/>
      <c r="K15"/>
      <c r="L15"/>
      <c r="M15">
        <v>15.7</v>
      </c>
      <c r="N15"/>
      <c r="O15">
        <v>5.4</v>
      </c>
      <c r="P15"/>
      <c r="Q15"/>
    </row>
    <row r="16" spans="3:17" ht="12.75">
      <c r="C16" s="39"/>
      <c r="D16" s="39"/>
      <c r="E16" s="38"/>
      <c r="F16"/>
      <c r="G16" s="39"/>
      <c r="H16"/>
      <c r="I16" s="39"/>
      <c r="J16"/>
      <c r="K16"/>
      <c r="L16"/>
      <c r="M16"/>
      <c r="N16"/>
      <c r="O16"/>
      <c r="P16"/>
      <c r="Q16"/>
    </row>
    <row r="17" spans="3:17" ht="12.75">
      <c r="C17" s="39"/>
      <c r="D17" s="39"/>
      <c r="E17" s="61" t="s">
        <v>288</v>
      </c>
      <c r="F17" s="3">
        <f>AVERAGE(F5:F7)</f>
        <v>16.5</v>
      </c>
      <c r="G17" s="3">
        <f aca="true" t="shared" si="0" ref="G17:O17">AVERAGE(G5:G7)</f>
        <v>19.5</v>
      </c>
      <c r="H17" s="3">
        <f t="shared" si="0"/>
        <v>21.133333333333336</v>
      </c>
      <c r="I17" s="3">
        <f t="shared" si="0"/>
        <v>22.666666666666668</v>
      </c>
      <c r="J17" s="3">
        <f t="shared" si="0"/>
        <v>21.36666666666667</v>
      </c>
      <c r="K17" s="3">
        <f t="shared" si="0"/>
        <v>21.599999999999998</v>
      </c>
      <c r="L17" s="3">
        <f t="shared" si="0"/>
        <v>19.333333333333332</v>
      </c>
      <c r="M17" s="3">
        <f t="shared" si="0"/>
        <v>15.9</v>
      </c>
      <c r="N17" s="3">
        <f t="shared" si="0"/>
        <v>9.433333333333332</v>
      </c>
      <c r="O17" s="3">
        <f t="shared" si="0"/>
        <v>5.933333333333334</v>
      </c>
      <c r="P17"/>
      <c r="Q17"/>
    </row>
    <row r="18" spans="3:15" ht="11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40" sqref="J40"/>
    </sheetView>
  </sheetViews>
  <sheetFormatPr defaultColWidth="9.140625" defaultRowHeight="12.75"/>
  <cols>
    <col min="1" max="1" width="43.421875" style="0" bestFit="1" customWidth="1"/>
    <col min="22" max="22" width="9.00390625" style="0" customWidth="1"/>
  </cols>
  <sheetData>
    <row r="1" spans="1:29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39932</v>
      </c>
      <c r="I1" s="45">
        <v>39959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40021</v>
      </c>
      <c r="P1" s="46">
        <v>40022</v>
      </c>
      <c r="Q1" s="46">
        <v>40035</v>
      </c>
      <c r="R1" s="46">
        <v>40049</v>
      </c>
      <c r="S1" s="46">
        <v>40050</v>
      </c>
      <c r="T1" s="46">
        <v>40070</v>
      </c>
      <c r="U1" s="46">
        <v>40084</v>
      </c>
      <c r="V1" s="46">
        <v>40113</v>
      </c>
      <c r="W1" s="46">
        <v>40147</v>
      </c>
      <c r="X1" s="46">
        <v>40175</v>
      </c>
      <c r="Y1" s="46"/>
      <c r="Z1" s="46"/>
      <c r="AA1" s="46"/>
      <c r="AB1" s="46"/>
      <c r="AC1" s="46"/>
    </row>
    <row r="2" spans="1:24" ht="12.75">
      <c r="A2" t="s">
        <v>266</v>
      </c>
      <c r="B2">
        <v>85</v>
      </c>
      <c r="C2">
        <v>83</v>
      </c>
      <c r="D2">
        <v>90</v>
      </c>
      <c r="E2">
        <v>93</v>
      </c>
      <c r="F2">
        <v>89</v>
      </c>
      <c r="G2">
        <v>84</v>
      </c>
      <c r="I2">
        <v>81</v>
      </c>
      <c r="J2">
        <v>66</v>
      </c>
      <c r="K2">
        <v>66</v>
      </c>
      <c r="M2">
        <v>63</v>
      </c>
      <c r="P2">
        <v>70</v>
      </c>
      <c r="Q2" s="11"/>
      <c r="R2" s="11"/>
      <c r="S2">
        <v>74</v>
      </c>
      <c r="U2">
        <v>83</v>
      </c>
      <c r="V2">
        <v>87</v>
      </c>
      <c r="W2">
        <v>84</v>
      </c>
      <c r="X2">
        <v>94</v>
      </c>
    </row>
    <row r="3" spans="1:24" ht="12.75">
      <c r="A3" t="s">
        <v>267</v>
      </c>
      <c r="B3">
        <v>76</v>
      </c>
      <c r="C3">
        <v>72</v>
      </c>
      <c r="D3">
        <v>76</v>
      </c>
      <c r="E3">
        <v>79</v>
      </c>
      <c r="F3">
        <v>77</v>
      </c>
      <c r="G3">
        <v>72</v>
      </c>
      <c r="I3">
        <v>42</v>
      </c>
      <c r="J3">
        <v>58</v>
      </c>
      <c r="K3">
        <v>59</v>
      </c>
      <c r="M3">
        <v>68</v>
      </c>
      <c r="P3">
        <v>60</v>
      </c>
      <c r="S3">
        <v>75</v>
      </c>
      <c r="U3">
        <v>82</v>
      </c>
      <c r="V3">
        <v>72</v>
      </c>
      <c r="W3">
        <v>76</v>
      </c>
      <c r="X3">
        <v>88</v>
      </c>
    </row>
    <row r="4" spans="1:24" ht="12.75">
      <c r="A4" t="s">
        <v>268</v>
      </c>
      <c r="B4">
        <v>131</v>
      </c>
      <c r="C4">
        <v>125</v>
      </c>
      <c r="D4">
        <v>130</v>
      </c>
      <c r="E4">
        <v>115</v>
      </c>
      <c r="F4">
        <v>57</v>
      </c>
      <c r="G4">
        <v>73</v>
      </c>
      <c r="I4">
        <v>78</v>
      </c>
      <c r="J4">
        <v>700</v>
      </c>
      <c r="K4">
        <v>95</v>
      </c>
      <c r="M4">
        <v>104</v>
      </c>
      <c r="P4">
        <v>121</v>
      </c>
      <c r="S4">
        <v>134</v>
      </c>
      <c r="U4">
        <v>132</v>
      </c>
      <c r="V4">
        <v>126</v>
      </c>
      <c r="W4">
        <v>106</v>
      </c>
      <c r="X4">
        <v>118</v>
      </c>
    </row>
    <row r="5" spans="1:23" ht="12.75">
      <c r="A5" t="s">
        <v>273</v>
      </c>
      <c r="H5">
        <v>86</v>
      </c>
      <c r="L5">
        <v>65</v>
      </c>
      <c r="N5">
        <v>66</v>
      </c>
      <c r="O5">
        <v>71</v>
      </c>
      <c r="Q5">
        <v>70</v>
      </c>
      <c r="R5">
        <v>74</v>
      </c>
      <c r="T5">
        <v>80</v>
      </c>
      <c r="U5">
        <v>80</v>
      </c>
      <c r="V5">
        <v>85</v>
      </c>
      <c r="W5">
        <v>90</v>
      </c>
    </row>
    <row r="15" ht="12.75">
      <c r="A15" t="s">
        <v>264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44.28125" style="0" bestFit="1" customWidth="1"/>
    <col min="2" max="2" width="11.00390625" style="0" customWidth="1"/>
  </cols>
  <sheetData>
    <row r="1" spans="1:18" ht="15">
      <c r="A1" s="1" t="s">
        <v>0</v>
      </c>
      <c r="B1" s="65">
        <v>39814</v>
      </c>
      <c r="C1" s="45">
        <v>39842</v>
      </c>
      <c r="D1" s="45">
        <v>39870</v>
      </c>
      <c r="E1" s="45">
        <v>39896</v>
      </c>
      <c r="F1" s="45">
        <v>39917</v>
      </c>
      <c r="G1" s="45">
        <v>39932</v>
      </c>
      <c r="H1" s="46">
        <v>39961</v>
      </c>
      <c r="I1" s="46">
        <v>39988</v>
      </c>
      <c r="J1" s="46">
        <v>40002</v>
      </c>
      <c r="K1" s="46">
        <v>40021</v>
      </c>
      <c r="L1" s="46">
        <v>40035</v>
      </c>
      <c r="M1" s="46">
        <v>40049</v>
      </c>
      <c r="N1" s="46">
        <v>40070</v>
      </c>
      <c r="O1" s="46">
        <v>40084</v>
      </c>
      <c r="P1" s="46">
        <v>40112</v>
      </c>
      <c r="Q1" s="46">
        <v>40135</v>
      </c>
      <c r="R1" s="64">
        <v>40178</v>
      </c>
    </row>
    <row r="2" spans="1:15" ht="12.75">
      <c r="A2" t="s">
        <v>266</v>
      </c>
      <c r="O2" s="11"/>
    </row>
    <row r="3" ht="12.75">
      <c r="A3" t="s">
        <v>267</v>
      </c>
    </row>
    <row r="4" ht="12.75">
      <c r="A4" t="s">
        <v>268</v>
      </c>
    </row>
    <row r="5" spans="1:17" ht="12.75">
      <c r="A5" t="s">
        <v>286</v>
      </c>
      <c r="G5">
        <v>8</v>
      </c>
      <c r="H5">
        <v>6.8</v>
      </c>
      <c r="I5">
        <v>7</v>
      </c>
      <c r="J5">
        <v>8.1</v>
      </c>
      <c r="K5" s="63">
        <v>4.8</v>
      </c>
      <c r="L5">
        <v>4.9</v>
      </c>
      <c r="M5">
        <v>5</v>
      </c>
      <c r="N5">
        <v>38.15</v>
      </c>
      <c r="O5">
        <v>17.7</v>
      </c>
      <c r="P5">
        <v>7.9</v>
      </c>
      <c r="Q5">
        <v>10.9</v>
      </c>
    </row>
    <row r="6" spans="1:15" ht="12.75">
      <c r="A6" t="s">
        <v>287</v>
      </c>
      <c r="K6">
        <v>4.8</v>
      </c>
      <c r="L6">
        <v>3.8</v>
      </c>
      <c r="M6">
        <v>0.8</v>
      </c>
      <c r="N6">
        <v>30.2</v>
      </c>
      <c r="O6">
        <v>13.7</v>
      </c>
    </row>
    <row r="8" ht="12.75">
      <c r="G8" s="70"/>
    </row>
    <row r="9" spans="8:12" ht="12.75">
      <c r="H9" s="73"/>
      <c r="I9" s="73"/>
      <c r="J9" s="74" t="s">
        <v>321</v>
      </c>
      <c r="K9" s="73">
        <f>AVERAGE(J5:O5)</f>
        <v>13.108333333333333</v>
      </c>
      <c r="L9" s="73"/>
    </row>
    <row r="10" spans="10:12" ht="12.75">
      <c r="J10" s="72"/>
      <c r="K10" s="70"/>
      <c r="L10" s="70"/>
    </row>
    <row r="11" spans="1:18" ht="12.75">
      <c r="A11" t="s">
        <v>292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  <c r="R11">
        <v>10</v>
      </c>
    </row>
    <row r="12" spans="1:15" ht="12.75">
      <c r="A12" t="s">
        <v>291</v>
      </c>
      <c r="J12">
        <v>13.1</v>
      </c>
      <c r="K12">
        <v>13.1</v>
      </c>
      <c r="L12">
        <v>13.1</v>
      </c>
      <c r="M12">
        <v>13.1</v>
      </c>
      <c r="N12">
        <v>13.1</v>
      </c>
      <c r="O12">
        <v>13.1</v>
      </c>
    </row>
    <row r="13" spans="1:18" ht="12.75">
      <c r="A13" t="s">
        <v>293</v>
      </c>
      <c r="B13">
        <v>11.2</v>
      </c>
      <c r="C13">
        <v>11.2</v>
      </c>
      <c r="D13">
        <v>11.2</v>
      </c>
      <c r="E13">
        <v>11.2</v>
      </c>
      <c r="F13">
        <v>11.2</v>
      </c>
      <c r="G13">
        <v>11.2</v>
      </c>
      <c r="H13">
        <v>11.2</v>
      </c>
      <c r="I13">
        <v>11.2</v>
      </c>
      <c r="J13">
        <v>11.2</v>
      </c>
      <c r="K13">
        <v>11.2</v>
      </c>
      <c r="L13">
        <v>11.2</v>
      </c>
      <c r="M13">
        <v>11.2</v>
      </c>
      <c r="N13">
        <v>11.2</v>
      </c>
      <c r="O13">
        <v>11.2</v>
      </c>
      <c r="P13">
        <v>11.2</v>
      </c>
      <c r="Q13">
        <v>11.2</v>
      </c>
      <c r="R13">
        <v>11.2</v>
      </c>
    </row>
    <row r="15" ht="12.75">
      <c r="A15" t="s">
        <v>274</v>
      </c>
    </row>
    <row r="17" ht="12.75">
      <c r="A17" t="s">
        <v>322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karlie.mark</cp:lastModifiedBy>
  <cp:lastPrinted>2010-01-13T18:59:57Z</cp:lastPrinted>
  <dcterms:created xsi:type="dcterms:W3CDTF">2008-02-01T22:05:31Z</dcterms:created>
  <dcterms:modified xsi:type="dcterms:W3CDTF">2010-02-12T18:39:14Z</dcterms:modified>
  <cp:category/>
  <cp:version/>
  <cp:contentType/>
  <cp:contentStatus/>
</cp:coreProperties>
</file>