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0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1.xml" ContentType="application/vnd.openxmlformats-officedocument.drawing+xml"/>
  <Override PartName="/xl/worksheets/sheet35.xml" ContentType="application/vnd.openxmlformats-officedocument.spreadsheetml.worksheet+xml"/>
  <Override PartName="/xl/drawings/drawing12.xml" ContentType="application/vnd.openxmlformats-officedocument.drawing+xml"/>
  <Override PartName="/xl/worksheets/sheet36.xml" ContentType="application/vnd.openxmlformats-officedocument.spreadsheetml.worksheet+xml"/>
  <Override PartName="/xl/drawings/drawing13.xml" ContentType="application/vnd.openxmlformats-officedocument.drawing+xml"/>
  <Override PartName="/xl/worksheets/sheet37.xml" ContentType="application/vnd.openxmlformats-officedocument.spreadsheetml.worksheet+xml"/>
  <Override PartName="/xl/drawings/drawing15.xml" ContentType="application/vnd.openxmlformats-officedocument.drawing+xml"/>
  <Override PartName="/xl/worksheets/sheet38.xml" ContentType="application/vnd.openxmlformats-officedocument.spreadsheetml.worksheet+xml"/>
  <Override PartName="/xl/drawings/drawing16.xml" ContentType="application/vnd.openxmlformats-officedocument.drawing+xml"/>
  <Override PartName="/xl/worksheets/sheet39.xml" ContentType="application/vnd.openxmlformats-officedocument.spreadsheetml.worksheet+xml"/>
  <Override PartName="/xl/drawings/drawing17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8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drawings/drawing19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20.xml" ContentType="application/vnd.openxmlformats-officedocument.drawing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drawings/drawing21.xml" ContentType="application/vnd.openxmlformats-officedocument.drawing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90" windowWidth="12135" windowHeight="4950" tabRatio="830" firstSheet="14" activeTab="14"/>
  </bookViews>
  <sheets>
    <sheet name="Parameter" sheetId="1" r:id="rId1"/>
    <sheet name="MDL &amp; Reporting Limit (PQL)" sheetId="2" r:id="rId2"/>
    <sheet name="Metal Standards" sheetId="3" r:id="rId3"/>
    <sheet name="Water Column Profile pH" sheetId="4" r:id="rId4"/>
    <sheet name="Water Column Profile Temp " sheetId="5" r:id="rId5"/>
    <sheet name="Water Column Profile DO" sheetId="6" r:id="rId6"/>
    <sheet name="Water Column Profile Cond" sheetId="7" r:id="rId7"/>
    <sheet name="Alkalinity as CaCO3" sheetId="8" r:id="rId8"/>
    <sheet name="Arsenic, dissolved" sheetId="9" r:id="rId9"/>
    <sheet name="Arsenic, total" sheetId="10" r:id="rId10"/>
    <sheet name="Arsenic, total (3050, Sediment)" sheetId="11" r:id="rId11"/>
    <sheet name="Cadmium, dissolved" sheetId="12" r:id="rId12"/>
    <sheet name="Cadmium, total (3050,Sediment)" sheetId="13" r:id="rId13"/>
    <sheet name="Carbon, total organic (TOC)" sheetId="14" r:id="rId14"/>
    <sheet name="Chlorophyll a" sheetId="15" r:id="rId15"/>
    <sheet name="Chromium, dissolved" sheetId="16" r:id="rId16"/>
    <sheet name="Clay" sheetId="17" r:id="rId17"/>
    <sheet name="Conductivity" sheetId="18" r:id="rId18"/>
    <sheet name="Copper, dissolved" sheetId="19" r:id="rId19"/>
    <sheet name="Copper, total (3050,Sediment)" sheetId="20" r:id="rId20"/>
    <sheet name="Cyanide, total" sheetId="21" r:id="rId21"/>
    <sheet name="Cyanide, WAD" sheetId="22" r:id="rId22"/>
    <sheet name="E. Coli" sheetId="23" r:id="rId23"/>
    <sheet name="Hardness as CaCO3" sheetId="24" r:id="rId24"/>
    <sheet name="Instantaneous Streamflow" sheetId="25" r:id="rId25"/>
    <sheet name="Iron, dissolved" sheetId="26" r:id="rId26"/>
    <sheet name="Iron, total recoverable" sheetId="27" r:id="rId27"/>
    <sheet name="Lead, dissolved" sheetId="28" r:id="rId28"/>
    <sheet name="Lead, total (3050,Sediment)" sheetId="29" r:id="rId29"/>
    <sheet name="Manganese, dissolved" sheetId="30" r:id="rId30"/>
    <sheet name="Mercury, dissolved" sheetId="31" r:id="rId31"/>
    <sheet name="Mercury, Sediment total" sheetId="32" r:id="rId32"/>
    <sheet name="Nickel, dissolved" sheetId="33" r:id="rId33"/>
    <sheet name="Nitrate-Nitrite as N, dissolve" sheetId="34" r:id="rId34"/>
    <sheet name="Nitrogen, ammonia" sheetId="35" r:id="rId35"/>
    <sheet name="Nitrogen, total" sheetId="36" r:id="rId36"/>
    <sheet name="Oxygen, dissolved" sheetId="37" r:id="rId37"/>
    <sheet name="pH" sheetId="38" r:id="rId38"/>
    <sheet name="Phosphorus, ortho total" sheetId="39" r:id="rId39"/>
    <sheet name="Phosphorus, particulate" sheetId="40" r:id="rId40"/>
    <sheet name="Phosphorus, total" sheetId="41" r:id="rId41"/>
    <sheet name="Phosphorus, total dissolved" sheetId="42" r:id="rId42"/>
    <sheet name="Residue, Non-Filterable (TSS)" sheetId="43" r:id="rId43"/>
    <sheet name="Sampling depth" sheetId="44" r:id="rId44"/>
    <sheet name="Sand" sheetId="45" r:id="rId45"/>
    <sheet name="Secchi depth" sheetId="46" r:id="rId46"/>
    <sheet name="Selenium, dissolved" sheetId="47" r:id="rId47"/>
    <sheet name="Selenium, total (3050,Sediment)" sheetId="48" r:id="rId48"/>
    <sheet name="Silt" sheetId="49" r:id="rId49"/>
    <sheet name="Silver, dissolved" sheetId="50" r:id="rId50"/>
    <sheet name="Solids, Percent" sheetId="51" r:id="rId51"/>
    <sheet name="Temperature" sheetId="52" r:id="rId52"/>
    <sheet name="Time" sheetId="53" r:id="rId53"/>
    <sheet name="Total Depth" sheetId="54" r:id="rId54"/>
    <sheet name="Zinc, dissolved" sheetId="55" r:id="rId55"/>
  </sheets>
  <definedNames>
    <definedName name="_xlnm.Print_Titles" localSheetId="1">'MDL &amp; Reporting Limit (PQL)'!$1:$1</definedName>
  </definedNames>
  <calcPr fullCalcOnLoad="1"/>
</workbook>
</file>

<file path=xl/sharedStrings.xml><?xml version="1.0" encoding="utf-8"?>
<sst xmlns="http://schemas.openxmlformats.org/spreadsheetml/2006/main" count="1027" uniqueCount="353">
  <si>
    <t>Station Name</t>
  </si>
  <si>
    <t>Chatfield In-Reservoir Near Dam - Bottom</t>
  </si>
  <si>
    <t>Chatfield In-Reservoir Near Dam - Mid</t>
  </si>
  <si>
    <t>Chatfield In-Reservoir Near Dam - Top</t>
  </si>
  <si>
    <t>Outfall from Chatfield Res., 06709601</t>
  </si>
  <si>
    <t>Plum Creek at Titan Road, 06709530</t>
  </si>
  <si>
    <t>South Platte at Waterton, 06708000</t>
  </si>
  <si>
    <t>Massey Draw</t>
  </si>
  <si>
    <t>Chatfield In-Reservoir Near Dam</t>
  </si>
  <si>
    <t>Field Duplicate</t>
  </si>
  <si>
    <t>ANALYTE</t>
  </si>
  <si>
    <t>METHOD</t>
  </si>
  <si>
    <t>UNITS</t>
  </si>
  <si>
    <t>MDL</t>
  </si>
  <si>
    <t>PQL</t>
  </si>
  <si>
    <t>Arsenic, dissolved</t>
  </si>
  <si>
    <t xml:space="preserve">M200.8 ICP-MS </t>
  </si>
  <si>
    <t>mg/L</t>
  </si>
  <si>
    <t xml:space="preserve">Arsenic, total </t>
  </si>
  <si>
    <t xml:space="preserve">Cadmium, dissolved </t>
  </si>
  <si>
    <t>M200.8 ICP-MS</t>
  </si>
  <si>
    <t>Carbon, total organic (TOC)</t>
  </si>
  <si>
    <t>M415.1 Combustion/IR</t>
  </si>
  <si>
    <r>
      <t xml:space="preserve">Chlorophyll </t>
    </r>
    <r>
      <rPr>
        <i/>
        <sz val="10"/>
        <rFont val="Arial"/>
        <family val="2"/>
      </rPr>
      <t>a</t>
    </r>
  </si>
  <si>
    <t>10200 H (modified)</t>
  </si>
  <si>
    <r>
      <t>mg/m</t>
    </r>
    <r>
      <rPr>
        <vertAlign val="superscript"/>
        <sz val="10"/>
        <rFont val="Arial"/>
        <family val="2"/>
      </rPr>
      <t>3</t>
    </r>
  </si>
  <si>
    <t xml:space="preserve">Chromium, dissolved </t>
  </si>
  <si>
    <t xml:space="preserve">M200.7 ICP </t>
  </si>
  <si>
    <t xml:space="preserve">Copper, dissolved </t>
  </si>
  <si>
    <t>E. coli</t>
  </si>
  <si>
    <t>9223 B</t>
  </si>
  <si>
    <t>#/100 ml</t>
  </si>
  <si>
    <t>Hardness as CaCO3</t>
  </si>
  <si>
    <t>2340 C (modified)</t>
  </si>
  <si>
    <t>Iron, dissolved</t>
  </si>
  <si>
    <t>M200.7 ICP</t>
  </si>
  <si>
    <t xml:space="preserve">Iron, total recoverable </t>
  </si>
  <si>
    <t xml:space="preserve">Lead, dissolved </t>
  </si>
  <si>
    <t xml:space="preserve">Manganese, dissolved </t>
  </si>
  <si>
    <t>Mercury, dissolved</t>
  </si>
  <si>
    <t xml:space="preserve">M245.1 CVAA </t>
  </si>
  <si>
    <t xml:space="preserve">Nickel, dissolved </t>
  </si>
  <si>
    <t>Nitrate/Nitrite as N, dissolve</t>
  </si>
  <si>
    <t>4500-NO3 I</t>
  </si>
  <si>
    <t>Nitrogen, ammonia</t>
  </si>
  <si>
    <t>QuickChem 10-107-06-3-D</t>
  </si>
  <si>
    <t>Nitrogen, total</t>
  </si>
  <si>
    <t>4500-N B (modified)</t>
  </si>
  <si>
    <t>Phosphorus, ortho total</t>
  </si>
  <si>
    <t>4500-P G</t>
  </si>
  <si>
    <t>Phosphorus, particulate</t>
  </si>
  <si>
    <t>calculation</t>
  </si>
  <si>
    <t>Phosphorus, total dissolved</t>
  </si>
  <si>
    <t>4500-P G, with manual digestion</t>
  </si>
  <si>
    <t xml:space="preserve">Residue, Non-Filterable (TSS) </t>
  </si>
  <si>
    <t>2540 D</t>
  </si>
  <si>
    <t xml:space="preserve">Selenium, dissolved </t>
  </si>
  <si>
    <t xml:space="preserve">SM 3114 B, AA-Hydride </t>
  </si>
  <si>
    <t xml:space="preserve">Silver, dissolved </t>
  </si>
  <si>
    <t xml:space="preserve">Zinc, dissolved </t>
  </si>
  <si>
    <t>Chatfield Reservoir Near Dam</t>
  </si>
  <si>
    <t>pH Standard unit</t>
  </si>
  <si>
    <t>Instrument failed on 6/10/004</t>
  </si>
  <si>
    <t>(measured thru ice)</t>
  </si>
  <si>
    <t>Depth (m)</t>
  </si>
  <si>
    <t>Temperature Degrees C</t>
  </si>
  <si>
    <t>Dissolved Oxygen(mg/l)</t>
  </si>
  <si>
    <t>Specific Conductivity mS/cm</t>
  </si>
  <si>
    <t>Dissolved Arsenic (mg/l)</t>
  </si>
  <si>
    <t>Dissolved Arsenic (ug/l)</t>
  </si>
  <si>
    <t>South Platte River 2003 Data</t>
  </si>
  <si>
    <t>Metal </t>
  </si>
  <si>
    <t xml:space="preserve">Assessed Water Quality Standard </t>
  </si>
  <si>
    <t>Standard Type</t>
  </si>
  <si>
    <t>Standard (ug/l)</t>
  </si>
  <si>
    <t>Silver (Dissolved)</t>
  </si>
  <si>
    <t>Ag(ac)=TVS</t>
  </si>
  <si>
    <t> Trout= 0.089 ug/l</t>
  </si>
  <si>
    <t>Arsenic (Total)</t>
  </si>
  <si>
    <t>As(ac)=50(Trec)</t>
  </si>
  <si>
    <t>Cadmium (Dissolved)</t>
  </si>
  <si>
    <t>Cd(ac)=TVS</t>
  </si>
  <si>
    <t> Trout= 4.11 ug/l</t>
  </si>
  <si>
    <t>Chromium VI (Dissolved)</t>
  </si>
  <si>
    <t>CrVI(ac)=TVS</t>
  </si>
  <si>
    <t>Copper (Dissolved)</t>
  </si>
  <si>
    <t>Cu(ac)=TVS</t>
  </si>
  <si>
    <t>Nickel (Dissolved)</t>
  </si>
  <si>
    <t>Ni(ac)=TVS</t>
  </si>
  <si>
    <t>Iron (Dissolved)</t>
  </si>
  <si>
    <t>Fe(ch)=300(dis)</t>
  </si>
  <si>
    <t>Drinking water</t>
  </si>
  <si>
    <t>Iron (Total)</t>
  </si>
  <si>
    <t xml:space="preserve"> Fe(ch)=1000(Trec)</t>
  </si>
  <si>
    <t>Mercury (Dissolved)</t>
  </si>
  <si>
    <t>Hg(ch)=0.01(Tot)</t>
  </si>
  <si>
    <t>dissolved</t>
  </si>
  <si>
    <t>Manganese (Dissolved)</t>
  </si>
  <si>
    <t>Mn(ch)=50(dis)</t>
  </si>
  <si>
    <t>Lead (Dissolved)</t>
  </si>
  <si>
    <t>Pb(ac)=TVS</t>
  </si>
  <si>
    <t>Selenium (Dissolved)</t>
  </si>
  <si>
    <t>Se(ac)=10(Trec)</t>
  </si>
  <si>
    <t>Zinc (Dissolved)</t>
  </si>
  <si>
    <t>Zn(ac)=TVS</t>
  </si>
  <si>
    <t>SP Hardness 111 mg/l</t>
  </si>
  <si>
    <t>Metal Data and Standards in Segments 6a and 6b</t>
  </si>
  <si>
    <t>Standard</t>
  </si>
  <si>
    <t>As(ac) = 50(Trec)</t>
  </si>
  <si>
    <t>Total Recoverable Arsenic (mg/l)</t>
  </si>
  <si>
    <t>Total Recoverable Arsenic (ug/l)</t>
  </si>
  <si>
    <t>Sediment - Total Recoverable Arsenic (mg/Kg)</t>
  </si>
  <si>
    <t>Total Phosphorus (mg/L)</t>
  </si>
  <si>
    <t>Total Phosphorus (ug/L)</t>
  </si>
  <si>
    <t>Total Suspended Sediments (mg/L)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</si>
  <si>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</si>
  <si>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</si>
  <si>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</si>
  <si>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</si>
  <si>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</si>
  <si>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</si>
  <si>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</si>
  <si>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</si>
  <si>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</si>
  <si>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</si>
  <si>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</si>
  <si>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</si>
  <si>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Average Total Suspended Sediments (mg/L)</t>
  </si>
  <si>
    <t>Dissolved Zinc (mg/l)</t>
  </si>
  <si>
    <t>Dissolved Zinc (ug/l)</t>
  </si>
  <si>
    <t>Sediment Silt (%)</t>
  </si>
  <si>
    <t>Secchi Depth (meters)</t>
  </si>
  <si>
    <t>Secchi Depth (feet)</t>
  </si>
  <si>
    <t>Max ug/l</t>
  </si>
  <si>
    <t>South Platte River 2004 Data</t>
  </si>
  <si>
    <t>Alkalinity as CaCO3 (mg/l)</t>
  </si>
  <si>
    <t>Segment 6b Reservoir</t>
  </si>
  <si>
    <t>Segment 6a River</t>
  </si>
  <si>
    <t>Dissolved Mercury (mg/l)</t>
  </si>
  <si>
    <t>Dissolved Mercury (ug/l)</t>
  </si>
  <si>
    <t>Dissolved Lead (mg/l)</t>
  </si>
  <si>
    <t>Dissolved Lead (ug/l)</t>
  </si>
  <si>
    <t>Dissolved Iron (mg/l)</t>
  </si>
  <si>
    <t>Total Recoverable Iron (mg/l)</t>
  </si>
  <si>
    <t>Dissolved Manganese (mg/l)</t>
  </si>
  <si>
    <t>Temperature (Degrees C)</t>
  </si>
  <si>
    <t>Dissolved Selenium (mg/l)</t>
  </si>
  <si>
    <t>Dissolved Silver (mg/l)</t>
  </si>
  <si>
    <t>Sediment - Percent Solids</t>
  </si>
  <si>
    <t>Sample Time (hours/minutes)</t>
  </si>
  <si>
    <t>Total Depth (meters)</t>
  </si>
  <si>
    <t>Sediment Total Selenium (mg/kg)</t>
  </si>
  <si>
    <t>Sediment - Percent Sand</t>
  </si>
  <si>
    <t>Sampling Depth (meters)</t>
  </si>
  <si>
    <t>Dissolved Cadmimum (mg/l)</t>
  </si>
  <si>
    <t>Dissolved Cadmimum (ug/l)</t>
  </si>
  <si>
    <t>Sediment- Total Cadmium (mg/kg)</t>
  </si>
  <si>
    <t>Total Organic Carbon (mg/l)</t>
  </si>
  <si>
    <t>Chlorophyll a (mg/m3)</t>
  </si>
  <si>
    <t>Ortho Phosphorus (mg/L)</t>
  </si>
  <si>
    <t>Ortho Phosphorus (ug/L)</t>
  </si>
  <si>
    <t>Dissolved Oxygen (mg/l)</t>
  </si>
  <si>
    <t>Total Nitrogen (mg/l)</t>
  </si>
  <si>
    <t>Total Nitrogen (ug/l)</t>
  </si>
  <si>
    <t>Nitrate-Nitrite Nitrogen (mg/l)</t>
  </si>
  <si>
    <t>Nitrate-Nitrite Nitrogen (ug/l)</t>
  </si>
  <si>
    <t>Ammonia Nitrogen (mg/l)</t>
  </si>
  <si>
    <t>Dissolved Nickel (mg/l)</t>
  </si>
  <si>
    <t>Sediment Total Lead (mg/kg)</t>
  </si>
  <si>
    <t>Sediment Total Mercury (mg/kg)</t>
  </si>
  <si>
    <t>pH (standard unit)</t>
  </si>
  <si>
    <t>Particulate Phosphorus (mg/l)</t>
  </si>
  <si>
    <t>Total Dissolved Phosphorus (mg/l)</t>
  </si>
  <si>
    <t>Acronym</t>
  </si>
  <si>
    <t>Characteristic</t>
  </si>
  <si>
    <t>Units</t>
  </si>
  <si>
    <t>Sample Fraction</t>
  </si>
  <si>
    <t>Value Type</t>
  </si>
  <si>
    <t>Statistic Type</t>
  </si>
  <si>
    <t>Analytical Procedure</t>
  </si>
  <si>
    <t>As(tot)</t>
  </si>
  <si>
    <t>Arsenic, total</t>
  </si>
  <si>
    <t>mg/l</t>
  </si>
  <si>
    <t>Total</t>
  </si>
  <si>
    <t>Actual</t>
  </si>
  <si>
    <t>N/A</t>
  </si>
  <si>
    <t>M206.2 GFAA</t>
  </si>
  <si>
    <t>Bicarb</t>
  </si>
  <si>
    <t>Bicarbonate as CaCO3</t>
  </si>
  <si>
    <t>M310.1</t>
  </si>
  <si>
    <t>BOD5</t>
  </si>
  <si>
    <t>Biological Oxygen Demand (5 da</t>
  </si>
  <si>
    <t>M405.1</t>
  </si>
  <si>
    <t>Cd(diss)</t>
  </si>
  <si>
    <t>Cadmium, dissolved</t>
  </si>
  <si>
    <t>Dissolved</t>
  </si>
  <si>
    <t>Cd(tot)</t>
  </si>
  <si>
    <t>Cadmium, total (3050)</t>
  </si>
  <si>
    <t>mg/Kg</t>
  </si>
  <si>
    <t>M6010B ICP</t>
  </si>
  <si>
    <t>Ca(diss)</t>
  </si>
  <si>
    <t>Calcium, dissolved</t>
  </si>
  <si>
    <t>M200.7, ICP</t>
  </si>
  <si>
    <t>C(TOC)</t>
  </si>
  <si>
    <t>%</t>
  </si>
  <si>
    <t>ASA No.9 29-2.2.4 Co</t>
  </si>
  <si>
    <t>CO3</t>
  </si>
  <si>
    <t>Carbonate as CaCO3</t>
  </si>
  <si>
    <t>CHLORa</t>
  </si>
  <si>
    <t>Chlorophyll a</t>
  </si>
  <si>
    <t>mg/m3</t>
  </si>
  <si>
    <t>Clay</t>
  </si>
  <si>
    <t>ASTM D 422 Hydromete</t>
  </si>
  <si>
    <t>COLFEC</t>
  </si>
  <si>
    <t>Coliform, Fecal</t>
  </si>
  <si>
    <t>(colonies/100ml)</t>
  </si>
  <si>
    <t>9222 B,D</t>
  </si>
  <si>
    <t>Cond</t>
  </si>
  <si>
    <t>Conductivity</t>
  </si>
  <si>
    <t>ms/cm</t>
  </si>
  <si>
    <t>Horriba U-10</t>
  </si>
  <si>
    <t>LabCond</t>
  </si>
  <si>
    <t>Conductivity @25C</t>
  </si>
  <si>
    <t>umhos/cm</t>
  </si>
  <si>
    <t>M120.1 - Meter</t>
  </si>
  <si>
    <t>Cu(diss)</t>
  </si>
  <si>
    <t>Copper, dissolved</t>
  </si>
  <si>
    <t>Cu(tot)</t>
  </si>
  <si>
    <t>Copper, total (3050)</t>
  </si>
  <si>
    <t>Cyanide</t>
  </si>
  <si>
    <t>Cyanide, WAD</t>
  </si>
  <si>
    <t>SM4500-CN</t>
  </si>
  <si>
    <t>Flow-est</t>
  </si>
  <si>
    <t>Estimated instantaneous flow</t>
  </si>
  <si>
    <t>cfs</t>
  </si>
  <si>
    <t>Estimated</t>
  </si>
  <si>
    <t>visual estimation</t>
  </si>
  <si>
    <t>Hardness</t>
  </si>
  <si>
    <t>Calculated</t>
  </si>
  <si>
    <t>SM2340B - Calculation</t>
  </si>
  <si>
    <t>Cr(hex)</t>
  </si>
  <si>
    <t>Hexavalent Chromium</t>
  </si>
  <si>
    <t>3500 CR-D</t>
  </si>
  <si>
    <t>Hydroxid</t>
  </si>
  <si>
    <t>Hydroxide as CaCO3</t>
  </si>
  <si>
    <t>Flow</t>
  </si>
  <si>
    <t>Instantaneous Streamflow</t>
  </si>
  <si>
    <t>Fe(diss)</t>
  </si>
  <si>
    <t>Pb(diss)</t>
  </si>
  <si>
    <t>Lead, dissolved</t>
  </si>
  <si>
    <t>Pb(tot)</t>
  </si>
  <si>
    <t>Lead, total (3050)</t>
  </si>
  <si>
    <t>Mg(diss)</t>
  </si>
  <si>
    <t>Magnesium, dissolved</t>
  </si>
  <si>
    <t>Mn(diss)</t>
  </si>
  <si>
    <t>Manganese, dissolved</t>
  </si>
  <si>
    <t>Hg(diss)</t>
  </si>
  <si>
    <t>M245.1 CVAA</t>
  </si>
  <si>
    <t>Hg(tot)</t>
  </si>
  <si>
    <t>Mercury, total</t>
  </si>
  <si>
    <t>M7471 CVAA</t>
  </si>
  <si>
    <t>Ni(diss)</t>
  </si>
  <si>
    <t>Nickel, dissolved</t>
  </si>
  <si>
    <t>NO3(N)</t>
  </si>
  <si>
    <t>Nitrate as N, dissolved</t>
  </si>
  <si>
    <t>Calc: NO3NO2 minus NO2</t>
  </si>
  <si>
    <t>NO3 Fld</t>
  </si>
  <si>
    <t>Nitrate, field measurement</t>
  </si>
  <si>
    <t>Hach 8039</t>
  </si>
  <si>
    <t>NO3NO2</t>
  </si>
  <si>
    <t>M353.2 - Automated Cadmium Reduction</t>
  </si>
  <si>
    <t>NO2(N)</t>
  </si>
  <si>
    <t>Nitrite as N, dissolved</t>
  </si>
  <si>
    <t>N(NH3)</t>
  </si>
  <si>
    <t>M350.1 - Automated Phenate</t>
  </si>
  <si>
    <t>N total</t>
  </si>
  <si>
    <t>Persulfate digestion</t>
  </si>
  <si>
    <t>DO</t>
  </si>
  <si>
    <t>Oxygen, dissolved</t>
  </si>
  <si>
    <t>pH</t>
  </si>
  <si>
    <t>standard units</t>
  </si>
  <si>
    <t>P4(diss)</t>
  </si>
  <si>
    <t>Phosphorus, ortho dissolved</t>
  </si>
  <si>
    <t>M365.1 - Automated A</t>
  </si>
  <si>
    <t>P4(tot)</t>
  </si>
  <si>
    <t>M365.1 - Automated Ascorbic Acid</t>
  </si>
  <si>
    <t>P(total)</t>
  </si>
  <si>
    <t>Phosphorus, total</t>
  </si>
  <si>
    <t>M365.1 - Auto Ascorbic Acid (digest)</t>
  </si>
  <si>
    <t>Phyto</t>
  </si>
  <si>
    <t>Phytoplankton</t>
  </si>
  <si>
    <t>organisms/ml</t>
  </si>
  <si>
    <t>TSS</t>
  </si>
  <si>
    <t>Residue, Non-Filterable (TSS)</t>
  </si>
  <si>
    <t>Non-filterable</t>
  </si>
  <si>
    <t>M160.2-Gravimetric</t>
  </si>
  <si>
    <t>Depth</t>
  </si>
  <si>
    <t>Sampling depth</t>
  </si>
  <si>
    <t>m</t>
  </si>
  <si>
    <t>Sand</t>
  </si>
  <si>
    <t>Secchi</t>
  </si>
  <si>
    <t>Secchi depth</t>
  </si>
  <si>
    <t>Se(diss)</t>
  </si>
  <si>
    <t>Selenium, dissolved</t>
  </si>
  <si>
    <t>SM3500-Se C, AA-Hydride</t>
  </si>
  <si>
    <t>Se(tot)</t>
  </si>
  <si>
    <t>Selenium, total (3050)</t>
  </si>
  <si>
    <t>M7742 Modified, AA-H</t>
  </si>
  <si>
    <t>Silt</t>
  </si>
  <si>
    <t>Ag(diss)</t>
  </si>
  <si>
    <t>Silver, dissolved</t>
  </si>
  <si>
    <t>PercSol</t>
  </si>
  <si>
    <t>Solids, Percent</t>
  </si>
  <si>
    <t>CLPSOW390, PART F, D</t>
  </si>
  <si>
    <t>Temp</t>
  </si>
  <si>
    <t>Temperature</t>
  </si>
  <si>
    <t>C</t>
  </si>
  <si>
    <t>TxtClass</t>
  </si>
  <si>
    <t>Texture Classification</t>
  </si>
  <si>
    <t>UNKNOWN</t>
  </si>
  <si>
    <t>Time</t>
  </si>
  <si>
    <t>hours/minutes</t>
  </si>
  <si>
    <t>TotAlk</t>
  </si>
  <si>
    <t>Total Alkalinity</t>
  </si>
  <si>
    <t>Cr(tot)</t>
  </si>
  <si>
    <t>Total Chromium</t>
  </si>
  <si>
    <t>T Depth</t>
  </si>
  <si>
    <t>Total Depth</t>
  </si>
  <si>
    <t>P Field</t>
  </si>
  <si>
    <t>Total Phosphorous, field measurement</t>
  </si>
  <si>
    <t>Hach 8048</t>
  </si>
  <si>
    <t>Cr(tri)</t>
  </si>
  <si>
    <t>Trivalent Chromium</t>
  </si>
  <si>
    <t>Zn(diss)</t>
  </si>
  <si>
    <t>Zinc, dissolved</t>
  </si>
  <si>
    <t>Zooplank</t>
  </si>
  <si>
    <t>Zooplankton</t>
  </si>
  <si>
    <t>Dissolved Chromium (mg/l)</t>
  </si>
  <si>
    <t>Sediment - Percent Clay</t>
  </si>
  <si>
    <t>Specific Conductance (uS/cm)</t>
  </si>
  <si>
    <t>Dissolved Copper (mg/l)</t>
  </si>
  <si>
    <t>Dissolved Copper (ug/l)</t>
  </si>
  <si>
    <t>Sediment - Total Copper (mg/kg)</t>
  </si>
  <si>
    <t>Total Cyanide (mg/l)</t>
  </si>
  <si>
    <t>Cyanide, WAD (mg/l)</t>
  </si>
  <si>
    <t>E. Coli (cts/100 mls)</t>
  </si>
  <si>
    <t>Hardness as CaCO3 (mg/l)</t>
  </si>
  <si>
    <t>Reservoir Average</t>
  </si>
  <si>
    <t>Plum Creek Average</t>
  </si>
  <si>
    <t>South Platte Inflow Average</t>
  </si>
  <si>
    <t>South Platte Outflow Average</t>
  </si>
  <si>
    <t>Stream Flow (cfs)</t>
  </si>
  <si>
    <t>South Platte River - Waterton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</si>
</sst>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"/>
    <numFmt numFmtId="167" formatCode="#,##0.0"/>
    <numFmt numFmtId="168" formatCode="mmm\-yyyy"/>
    <numFmt numFmtId="169" formatCode="0.0000"/>
    <numFmt numFmtId="170" formatCode="0.00000"/>
    <numFmt numFmtId="171" formatCode="[$-409]dddd\,\ mmmm\ dd\,\ yyyy"/>
    <numFmt numFmtId="172" formatCode="mm/dd/yy;@"/>
    <numFmt numFmtId="173" formatCode="m/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\-mmm;@"/>
    <numFmt numFmtId="179" formatCode="m/d;@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9.75"/>
      <name val="Arial"/>
      <family val="0"/>
    </font>
    <font>
      <sz val="9.25"/>
      <name val="Arial"/>
      <family val="0"/>
    </font>
    <font>
      <sz val="11.75"/>
      <name val="Arial"/>
      <family val="0"/>
    </font>
    <font>
      <sz val="9"/>
      <name val="Arial"/>
      <family val="0"/>
    </font>
    <font>
      <sz val="10"/>
      <color indexed="8"/>
      <name val="Arial"/>
      <family val="2"/>
    </font>
    <font>
      <b/>
      <sz val="10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8.5"/>
      <name val="Arial"/>
      <family val="2"/>
    </font>
    <font>
      <sz val="8.75"/>
      <name val="Arial"/>
      <family val="0"/>
    </font>
    <font>
      <b/>
      <sz val="9"/>
      <color indexed="8"/>
      <name val="Arial"/>
      <family val="2"/>
    </font>
    <font>
      <sz val="11.25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b/>
      <sz val="9"/>
      <color indexed="8"/>
      <name val="MS Sans Serif"/>
      <family val="2"/>
    </font>
    <font>
      <sz val="8.25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0"/>
    </font>
    <font>
      <b/>
      <sz val="9.25"/>
      <name val="Arial"/>
      <family val="0"/>
    </font>
    <font>
      <sz val="8"/>
      <name val="Times New Roman"/>
      <family val="1"/>
    </font>
    <font>
      <sz val="10.5"/>
      <name val="Arial"/>
      <family val="2"/>
    </font>
    <font>
      <sz val="12"/>
      <name val="Arial"/>
      <family val="0"/>
    </font>
    <font>
      <sz val="10.25"/>
      <name val="Arial"/>
      <family val="0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164" fontId="1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8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5" fillId="2" borderId="0" xfId="0" applyFont="1" applyFill="1" applyAlignment="1">
      <alignment horizontal="center"/>
    </xf>
    <xf numFmtId="14" fontId="15" fillId="2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14" fontId="18" fillId="2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14" fontId="18" fillId="2" borderId="0" xfId="0" applyNumberFormat="1" applyFont="1" applyFill="1" applyAlignment="1">
      <alignment horizontal="center"/>
    </xf>
    <xf numFmtId="0" fontId="22" fillId="4" borderId="1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17" fillId="2" borderId="2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6" fillId="5" borderId="4" xfId="0" applyFont="1" applyFill="1" applyBorder="1" applyAlignment="1">
      <alignment vertical="top" wrapText="1"/>
    </xf>
    <xf numFmtId="0" fontId="16" fillId="5" borderId="5" xfId="0" applyFont="1" applyFill="1" applyBorder="1" applyAlignment="1">
      <alignment vertical="top" wrapText="1"/>
    </xf>
    <xf numFmtId="0" fontId="16" fillId="5" borderId="5" xfId="0" applyFont="1" applyFill="1" applyBorder="1" applyAlignment="1">
      <alignment horizontal="left" vertical="top" wrapText="1"/>
    </xf>
    <xf numFmtId="0" fontId="31" fillId="0" borderId="0" xfId="0" applyFont="1" applyAlignment="1">
      <alignment/>
    </xf>
    <xf numFmtId="0" fontId="0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28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8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178" fontId="18" fillId="2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14" fontId="18" fillId="3" borderId="0" xfId="0" applyNumberFormat="1" applyFont="1" applyFill="1" applyAlignment="1">
      <alignment horizontal="center"/>
    </xf>
    <xf numFmtId="14" fontId="18" fillId="3" borderId="0" xfId="0" applyNumberFormat="1" applyFont="1" applyFill="1" applyAlignment="1">
      <alignment horizontal="center" vertical="top" wrapText="1"/>
    </xf>
    <xf numFmtId="14" fontId="18" fillId="3" borderId="0" xfId="0" applyNumberFormat="1" applyFont="1" applyFill="1" applyAlignment="1">
      <alignment horizontal="center" vertical="top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14" fontId="1" fillId="2" borderId="0" xfId="0" applyNumberFormat="1" applyFont="1" applyFill="1" applyAlignment="1">
      <alignment/>
    </xf>
    <xf numFmtId="14" fontId="18" fillId="2" borderId="0" xfId="0" applyNumberFormat="1" applyFont="1" applyFill="1" applyAlignment="1">
      <alignment/>
    </xf>
    <xf numFmtId="0" fontId="6" fillId="6" borderId="0" xfId="0" applyFont="1" applyFill="1" applyAlignment="1">
      <alignment/>
    </xf>
    <xf numFmtId="0" fontId="18" fillId="4" borderId="0" xfId="0" applyFont="1" applyFill="1" applyAlignment="1">
      <alignment/>
    </xf>
    <xf numFmtId="1" fontId="18" fillId="4" borderId="0" xfId="0" applyNumberFormat="1" applyFont="1" applyFill="1" applyAlignment="1">
      <alignment/>
    </xf>
    <xf numFmtId="3" fontId="18" fillId="4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3" borderId="0" xfId="0" applyFont="1" applyFill="1" applyAlignment="1">
      <alignment/>
    </xf>
    <xf numFmtId="179" fontId="18" fillId="2" borderId="0" xfId="0" applyNumberFormat="1" applyFont="1" applyFill="1" applyAlignment="1">
      <alignment horizontal="center"/>
    </xf>
    <xf numFmtId="179" fontId="18" fillId="2" borderId="0" xfId="0" applyNumberFormat="1" applyFont="1" applyFill="1" applyAlignment="1">
      <alignment/>
    </xf>
    <xf numFmtId="178" fontId="18" fillId="2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16" fontId="18" fillId="2" borderId="0" xfId="0" applyNumberFormat="1" applyFont="1" applyFill="1" applyAlignment="1">
      <alignment horizontal="center"/>
    </xf>
    <xf numFmtId="0" fontId="10" fillId="7" borderId="0" xfId="0" applyFont="1" applyFill="1" applyAlignment="1">
      <alignment/>
    </xf>
    <xf numFmtId="0" fontId="0" fillId="3" borderId="0" xfId="0" applyFill="1" applyAlignment="1">
      <alignment/>
    </xf>
    <xf numFmtId="0" fontId="11" fillId="0" borderId="0" xfId="0" applyFont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35" fillId="6" borderId="1" xfId="0" applyFont="1" applyFill="1" applyBorder="1" applyAlignment="1">
      <alignment horizontal="center" wrapText="1"/>
    </xf>
    <xf numFmtId="0" fontId="35" fillId="6" borderId="6" xfId="0" applyFont="1" applyFill="1" applyBorder="1" applyAlignment="1">
      <alignment horizontal="center" vertical="top" wrapText="1"/>
    </xf>
    <xf numFmtId="0" fontId="35" fillId="6" borderId="7" xfId="0" applyFont="1" applyFill="1" applyBorder="1" applyAlignment="1">
      <alignment horizontal="center" vertical="top" wrapText="1"/>
    </xf>
    <xf numFmtId="0" fontId="35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28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3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6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pH'!$B$5:$O$5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pH'!$B$6:$O$6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pH'!$B$7:$O$7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pH'!$B$8:$O$8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pH'!$B$9:$O$9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pH'!$B$10:$O$10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pH'!$B$11:$O$11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pH'!$B$12:$O$12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pH'!$B$13:$O$13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pH'!$B$4:$O$4</c:f>
              <c:strCache/>
            </c:strRef>
          </c:cat>
          <c:val>
            <c:numRef>
              <c:f>'Water Column Profile pH'!$B$14:$O$14</c:f>
              <c:numCache/>
            </c:numRef>
          </c:val>
          <c:smooth val="0"/>
        </c:ser>
        <c:marker val="1"/>
        <c:axId val="55982214"/>
        <c:axId val="34077879"/>
      </c:lineChart>
      <c:dateAx>
        <c:axId val="55982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77879"/>
        <c:crosses val="autoZero"/>
        <c:auto val="0"/>
        <c:baseTimeUnit val="days"/>
        <c:majorUnit val="15"/>
        <c:majorTimeUnit val="days"/>
        <c:noMultiLvlLbl val="0"/>
      </c:dateAx>
      <c:valAx>
        <c:axId val="34077879"/>
        <c:scaling>
          <c:orientation val="minMax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82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'Nitrate-Nitrite as N, dissolve'!$A$17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'Nitrate-Nitrite as N, dissolve'!$B$11:$T$11</c:f>
              <c:strCache/>
            </c:strRef>
          </c:cat>
          <c:val>
            <c:numRef>
              <c:f>'Nitrate-Nitrite as N, dissolve'!$B$17:$T$17</c:f>
              <c:numCache/>
            </c:numRef>
          </c:val>
          <c:smooth val="0"/>
        </c:ser>
        <c:marker val="1"/>
        <c:axId val="7602752"/>
        <c:axId val="1315905"/>
      </c:lineChart>
      <c:dateAx>
        <c:axId val="760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5905"/>
        <c:crosses val="autoZero"/>
        <c:auto val="0"/>
        <c:majorUnit val="15"/>
        <c:majorTimeUnit val="days"/>
        <c:noMultiLvlLbl val="0"/>
      </c:dateAx>
      <c:valAx>
        <c:axId val="1315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02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'Nitrogen, ammonia'!$A$3</c:f>
              <c:strCache>
                <c:ptCount val="1"/>
                <c:pt idx="0">
                  <c:v>Outfall from Chatfield Res., 06709601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ammonia'!$B$2:$P$2</c:f>
              <c:strCache/>
            </c:strRef>
          </c:cat>
          <c:val>
            <c:numRef>
              <c:f>'Nitrogen, ammonia'!$B$3:$P$3</c:f>
              <c:numCache/>
            </c:numRef>
          </c:val>
          <c:smooth val="0"/>
        </c:ser>
        <c:ser>
          <c:idx val="1"/>
          <c:order val="1"/>
          <c:tx>
            <c:strRef>
              <c:f>'Nitrogen, ammonia'!$A$4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ammonia'!$B$2:$P$2</c:f>
              <c:strCache/>
            </c:strRef>
          </c:cat>
          <c:val>
            <c:numRef>
              <c:f>'Nitrogen, ammonia'!$B$4:$P$4</c:f>
              <c:numCache/>
            </c:numRef>
          </c:val>
          <c:smooth val="0"/>
        </c:ser>
        <c:ser>
          <c:idx val="2"/>
          <c:order val="2"/>
          <c:tx>
            <c:strRef>
              <c:f>'Nitrogen, ammonia'!$A$5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ammonia'!$B$2:$P$2</c:f>
              <c:strCache/>
            </c:strRef>
          </c:cat>
          <c:val>
            <c:numRef>
              <c:f>'Nitrogen, ammonia'!$B$5:$P$5</c:f>
              <c:numCache/>
            </c:numRef>
          </c:val>
          <c:smooth val="0"/>
        </c:ser>
        <c:marker val="1"/>
        <c:axId val="11843146"/>
        <c:axId val="39479451"/>
      </c:lineChart>
      <c:dateAx>
        <c:axId val="118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79451"/>
        <c:crosses val="autoZero"/>
        <c:auto val="0"/>
        <c:majorUnit val="30"/>
        <c:majorTimeUnit val="days"/>
        <c:noMultiLvlLbl val="0"/>
      </c:dateAx>
      <c:valAx>
        <c:axId val="39479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43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'Nitrogen, total'!$A$13</c:f>
              <c:strCache>
                <c:ptCount val="1"/>
                <c:pt idx="0">
                  <c:v>Chatfield In-Reservoir Near Dam - Bottom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total'!$B$12:$T$12</c:f>
              <c:strCache/>
            </c:strRef>
          </c:cat>
          <c:val>
            <c:numRef>
              <c:f>'Nitrogen, total'!$B$13:$T$13</c:f>
              <c:numCache/>
            </c:numRef>
          </c:val>
          <c:smooth val="0"/>
        </c:ser>
        <c:ser>
          <c:idx val="1"/>
          <c:order val="1"/>
          <c:tx>
            <c:strRef>
              <c:f>'Nitrogen, total'!$A$14</c:f>
              <c:strCache>
                <c:ptCount val="1"/>
                <c:pt idx="0">
                  <c:v>Chatfield In-Reservoir Near Dam - Mid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total'!$B$12:$T$12</c:f>
              <c:strCache/>
            </c:strRef>
          </c:cat>
          <c:val>
            <c:numRef>
              <c:f>'Nitrogen, total'!$B$14:$T$14</c:f>
              <c:numCache/>
            </c:numRef>
          </c:val>
          <c:smooth val="0"/>
        </c:ser>
        <c:ser>
          <c:idx val="2"/>
          <c:order val="2"/>
          <c:tx>
            <c:strRef>
              <c:f>'Nitrogen, total'!$A$15</c:f>
              <c:strCache>
                <c:ptCount val="1"/>
                <c:pt idx="0">
                  <c:v>Chatfield In-Reservoir Near Dam - Top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total'!$B$12:$T$12</c:f>
              <c:strCache/>
            </c:strRef>
          </c:cat>
          <c:val>
            <c:numRef>
              <c:f>'Nitrogen, total'!$B$15:$T$15</c:f>
              <c:numCache/>
            </c:numRef>
          </c:val>
          <c:smooth val="0"/>
        </c:ser>
        <c:ser>
          <c:idx val="4"/>
          <c:order val="3"/>
          <c:tx>
            <c:strRef>
              <c:f>'Nitrogen, total'!$A$17</c:f>
              <c:strCache>
                <c:ptCount val="1"/>
                <c:pt idx="0">
                  <c:v>Outfall from Chatfield Res., 06709601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total'!$B$12:$T$12</c:f>
              <c:strCache/>
            </c:strRef>
          </c:cat>
          <c:val>
            <c:numRef>
              <c:f>'Nitrogen, total'!$B$17:$O$17</c:f>
              <c:numCache/>
            </c:numRef>
          </c:val>
          <c:smooth val="0"/>
        </c:ser>
        <c:ser>
          <c:idx val="5"/>
          <c:order val="4"/>
          <c:tx>
            <c:strRef>
              <c:f>'Nitrogen, total'!$A$18</c:f>
              <c:strCache>
                <c:ptCount val="1"/>
                <c:pt idx="0">
                  <c:v>Plum Creek at Titan Road, 06709530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total'!$B$12:$T$12</c:f>
              <c:strCache/>
            </c:strRef>
          </c:cat>
          <c:val>
            <c:numRef>
              <c:f>'Nitrogen, total'!$B$18:$O$18</c:f>
              <c:numCache/>
            </c:numRef>
          </c:val>
          <c:smooth val="0"/>
        </c:ser>
        <c:ser>
          <c:idx val="6"/>
          <c:order val="5"/>
          <c:tx>
            <c:strRef>
              <c:f>'Nitrogen, total'!$A$19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'Nitrogen, total'!$B$12:$T$12</c:f>
              <c:strCache/>
            </c:strRef>
          </c:cat>
          <c:val>
            <c:numRef>
              <c:f>'Nitrogen, total'!$B$19:$O$19</c:f>
              <c:numCache/>
            </c:numRef>
          </c:val>
          <c:smooth val="0"/>
        </c:ser>
        <c:marker val="1"/>
        <c:axId val="19770740"/>
        <c:axId val="43718933"/>
      </c:lineChart>
      <c:dateAx>
        <c:axId val="1977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18933"/>
        <c:crosses val="autoZero"/>
        <c:auto val="0"/>
        <c:majorUnit val="15"/>
        <c:majorTimeUnit val="days"/>
        <c:noMultiLvlLbl val="0"/>
      </c:dateAx>
      <c:valAx>
        <c:axId val="43718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70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'Oxygen, dissolved'!$A$3</c:f>
              <c:strCache>
                <c:ptCount val="1"/>
                <c:pt idx="0">
                  <c:v>Chatfield In-Reservoir Near Dam - Bottom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'Oxygen, dissolved'!$B$2:$T$2</c:f>
              <c:strCache/>
            </c:strRef>
          </c:cat>
          <c:val>
            <c:numRef>
              <c:f>'Oxygen, dissolved'!$B$3:$T$3</c:f>
              <c:numCache/>
            </c:numRef>
          </c:val>
          <c:smooth val="0"/>
        </c:ser>
        <c:ser>
          <c:idx val="1"/>
          <c:order val="1"/>
          <c:tx>
            <c:strRef>
              <c:f>'Oxygen, dissolved'!$A$4</c:f>
              <c:strCache>
                <c:ptCount val="1"/>
                <c:pt idx="0">
                  <c:v>Chatfield In-Reservoir Near Dam - Mid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'Oxygen, dissolved'!$B$2:$T$2</c:f>
              <c:strCache/>
            </c:strRef>
          </c:cat>
          <c:val>
            <c:numRef>
              <c:f>'Oxygen, dissolved'!$B$4:$T$4</c:f>
              <c:numCache/>
            </c:numRef>
          </c:val>
          <c:smooth val="0"/>
        </c:ser>
        <c:ser>
          <c:idx val="2"/>
          <c:order val="2"/>
          <c:tx>
            <c:strRef>
              <c:f>'Oxygen, dissolved'!$A$5</c:f>
              <c:strCache>
                <c:ptCount val="1"/>
                <c:pt idx="0">
                  <c:v>Chatfield In-Reservoir Near Dam - Top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'Oxygen, dissolved'!$B$2:$T$2</c:f>
              <c:strCache/>
            </c:strRef>
          </c:cat>
          <c:val>
            <c:numRef>
              <c:f>'Oxygen, dissolved'!$B$5:$T$5</c:f>
              <c:numCache/>
            </c:numRef>
          </c:val>
          <c:smooth val="0"/>
        </c:ser>
        <c:marker val="1"/>
        <c:axId val="57926078"/>
        <c:axId val="51572655"/>
      </c:lineChart>
      <c:dateAx>
        <c:axId val="57926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72655"/>
        <c:crosses val="autoZero"/>
        <c:auto val="0"/>
        <c:majorUnit val="15"/>
        <c:majorTimeUnit val="days"/>
        <c:noMultiLvlLbl val="0"/>
      </c:dateAx>
      <c:valAx>
        <c:axId val="51572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26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3975"/>
          <c:w val="0.973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pH!$A$9</c:f>
              <c:strCache>
                <c:ptCount val="1"/>
                <c:pt idx="0">
                  <c:v>South Platte at Waterton, 06708000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pH!$B$2:$S$2</c:f>
              <c:strCache/>
            </c:strRef>
          </c:cat>
          <c:val>
            <c:numRef>
              <c:f>pH!$B$9:$S$9</c:f>
              <c:numCache/>
            </c:numRef>
          </c:val>
          <c:smooth val="0"/>
        </c:ser>
        <c:ser>
          <c:idx val="2"/>
          <c:order val="1"/>
          <c:tx>
            <c:strRef>
              <c:f>pH!$A$8</c:f>
              <c:strCache>
                <c:ptCount val="1"/>
                <c:pt idx="0">
                  <c:v>Plum Creek at Titan Road, 06709530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pH!$B$2:$S$2</c:f>
              <c:strCache/>
            </c:strRef>
          </c:cat>
          <c:val>
            <c:numRef>
              <c:f>pH!$B$8:$S$8</c:f>
              <c:numCache/>
            </c:numRef>
          </c:val>
          <c:smooth val="0"/>
        </c:ser>
        <c:marker val="1"/>
        <c:axId val="61500712"/>
        <c:axId val="16635497"/>
      </c:lineChart>
      <c:dateAx>
        <c:axId val="6150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35497"/>
        <c:crosses val="autoZero"/>
        <c:auto val="0"/>
        <c:majorUnit val="30"/>
        <c:majorTimeUnit val="days"/>
        <c:noMultiLvlLbl val="0"/>
      </c:dateAx>
      <c:valAx>
        <c:axId val="16635497"/>
        <c:scaling>
          <c:orientation val="minMax"/>
          <c:min val="6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00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975"/>
          <c:y val="0.0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'Phosphorus, ortho total'!$A$16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'Phosphorus, ortho total'!$B$11:$T$11</c:f>
              <c:strCache/>
            </c:strRef>
          </c:cat>
          <c:val>
            <c:numRef>
              <c:f>'Phosphorus, ortho total'!$B$16:$T$16</c:f>
              <c:numCache/>
            </c:numRef>
          </c:val>
          <c:smooth val="0"/>
        </c:ser>
        <c:ser>
          <c:idx val="1"/>
          <c:order val="1"/>
          <c:tx>
            <c:strRef>
              <c:f>'Phosphorus, ortho total'!$A$17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'Phosphorus, ortho total'!$B$11:$T$11</c:f>
              <c:strCache/>
            </c:strRef>
          </c:cat>
          <c:val>
            <c:numRef>
              <c:f>'Phosphorus, ortho total'!$B$17:$T$17</c:f>
              <c:numCache/>
            </c:numRef>
          </c:val>
          <c:smooth val="0"/>
        </c:ser>
        <c:marker val="1"/>
        <c:axId val="15501746"/>
        <c:axId val="5297987"/>
      </c:lineChart>
      <c:dateAx>
        <c:axId val="1550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7987"/>
        <c:crosses val="autoZero"/>
        <c:auto val="0"/>
        <c:majorUnit val="30"/>
        <c:majorTimeUnit val="days"/>
        <c:noMultiLvlLbl val="0"/>
      </c:dateAx>
      <c:valAx>
        <c:axId val="5297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01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095"/>
          <c:w val="0.9735"/>
          <c:h val="0.9555"/>
        </c:manualLayout>
      </c:layout>
      <c:lineChart>
        <c:grouping val="standard"/>
        <c:varyColors val="0"/>
        <c:ser>
          <c:idx val="2"/>
          <c:order val="0"/>
          <c:tx>
            <c:strRef>
              <c:f>'Phosphorus, total'!$A$16</c:f>
              <c:strCache>
                <c:ptCount val="1"/>
                <c:pt idx="0">
                  <c:v>Chatfield In-Reservoir Near Dam - Mid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'Phosphorus, total'!$B$13:$T$13</c:f>
              <c:strCache/>
            </c:strRef>
          </c:cat>
          <c:val>
            <c:numRef>
              <c:f>'Phosphorus, total'!$B$16:$T$16</c:f>
              <c:numCache/>
            </c:numRef>
          </c:val>
          <c:smooth val="0"/>
        </c:ser>
        <c:ser>
          <c:idx val="6"/>
          <c:order val="1"/>
          <c:tx>
            <c:strRef>
              <c:f>'Phosphorus, total'!$A$20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'Phosphorus, total'!$B$13:$T$13</c:f>
              <c:strCache/>
            </c:strRef>
          </c:cat>
          <c:val>
            <c:numRef>
              <c:f>'Phosphorus, total'!$B$20:$T$20</c:f>
              <c:numCache/>
            </c:numRef>
          </c:val>
          <c:smooth val="0"/>
        </c:ser>
        <c:ser>
          <c:idx val="7"/>
          <c:order val="2"/>
          <c:tx>
            <c:strRef>
              <c:f>'Phosphorus, total'!$A$21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'Phosphorus, total'!$B$13:$T$13</c:f>
              <c:strCache/>
            </c:strRef>
          </c:cat>
          <c:val>
            <c:numRef>
              <c:f>'Phosphorus, total'!$B$21:$T$21</c:f>
              <c:numCache/>
            </c:numRef>
          </c:val>
          <c:smooth val="0"/>
        </c:ser>
        <c:marker val="1"/>
        <c:axId val="47681884"/>
        <c:axId val="26483773"/>
      </c:lineChart>
      <c:dateAx>
        <c:axId val="4768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483773"/>
        <c:crosses val="autoZero"/>
        <c:auto val="0"/>
        <c:majorUnit val="15"/>
        <c:majorTimeUnit val="days"/>
        <c:noMultiLvlLbl val="0"/>
      </c:dateAx>
      <c:valAx>
        <c:axId val="26483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81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068"/>
          <c:w val="0.2865"/>
          <c:h val="0.2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21"/>
          <c:w val="0.9722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'Residue, Non-Filterable (TSS)'!$A$13</c:f>
              <c:strCache>
                <c:ptCount val="1"/>
                <c:pt idx="0">
                  <c:v>Chatfield In-Reservoir Near Dam - Bottom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(TSS)'!$B$13:$M$13</c:f>
              <c:numCache/>
            </c:numRef>
          </c:val>
          <c:smooth val="0"/>
        </c:ser>
        <c:ser>
          <c:idx val="1"/>
          <c:order val="1"/>
          <c:tx>
            <c:strRef>
              <c:f>'Residue, Non-Filterable (TSS)'!$A$14</c:f>
              <c:strCache>
                <c:ptCount val="1"/>
                <c:pt idx="0">
                  <c:v>Chatfield In-Reservoir Near Dam - Mid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(TSS)'!$B$14:$M$14</c:f>
              <c:numCache/>
            </c:numRef>
          </c:val>
          <c:smooth val="0"/>
        </c:ser>
        <c:ser>
          <c:idx val="2"/>
          <c:order val="2"/>
          <c:tx>
            <c:strRef>
              <c:f>'Residue, Non-Filterable (TSS)'!$A$15</c:f>
              <c:strCache>
                <c:ptCount val="1"/>
                <c:pt idx="0">
                  <c:v>Chatfield In-Reservoir Near Dam - Top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(TSS)'!$B$15:$M$15</c:f>
              <c:numCache/>
            </c:numRef>
          </c:val>
          <c:smooth val="0"/>
        </c:ser>
        <c:ser>
          <c:idx val="4"/>
          <c:order val="3"/>
          <c:tx>
            <c:strRef>
              <c:f>'Residue, Non-Filterable (TSS)'!$A$17</c:f>
              <c:strCache>
                <c:ptCount val="1"/>
                <c:pt idx="0">
                  <c:v>Outfall from Chatfield Res., 06709601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(TSS)'!$B$17:$M$17</c:f>
              <c:numCache/>
            </c:numRef>
          </c:val>
          <c:smooth val="0"/>
        </c:ser>
        <c:ser>
          <c:idx val="5"/>
          <c:order val="4"/>
          <c:tx>
            <c:strRef>
              <c:f>'Residue, Non-Filterable (TSS)'!$A$18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(TSS)'!$B$18:$M$18</c:f>
              <c:numCache/>
            </c:numRef>
          </c:val>
          <c:smooth val="0"/>
        </c:ser>
        <c:ser>
          <c:idx val="6"/>
          <c:order val="5"/>
          <c:tx>
            <c:strRef>
              <c:f>'Residue, Non-Filterable (TSS)'!$A$19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'Residue, Non-Filterable (TSS)'!$B$12:$M$12</c:f>
              <c:strCache/>
            </c:strRef>
          </c:cat>
          <c:val>
            <c:numRef>
              <c:f>'Residue, Non-Filterable (TSS)'!$B$19:$M$19</c:f>
              <c:numCache/>
            </c:numRef>
          </c:val>
          <c:smooth val="0"/>
        </c:ser>
        <c:marker val="1"/>
        <c:axId val="37027366"/>
        <c:axId val="64810839"/>
      </c:lineChart>
      <c:catAx>
        <c:axId val="37027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10839"/>
        <c:crosses val="autoZero"/>
        <c:auto val="1"/>
        <c:lblOffset val="100"/>
        <c:noMultiLvlLbl val="0"/>
      </c:catAx>
      <c:valAx>
        <c:axId val="64810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27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5"/>
          <c:y val="0.0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Chatfield In-Reservoir Secchi Depth (feet)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965"/>
          <c:w val="0.9447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'Secchi depth'!$A$3</c:f>
              <c:strCache>
                <c:ptCount val="1"/>
                <c:pt idx="0">
                  <c:v>Chatfield In-Reservoir Near Dam - Mid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'Secchi depth'!$B$2:$N$2</c:f>
              <c:strCache/>
            </c:strRef>
          </c:cat>
          <c:val>
            <c:numRef>
              <c:f>'Secchi depth'!$B$5:$N$5</c:f>
              <c:numCache/>
            </c:numRef>
          </c:val>
          <c:smooth val="0"/>
        </c:ser>
        <c:marker val="1"/>
        <c:axId val="46426640"/>
        <c:axId val="15186577"/>
      </c:lineChart>
      <c:dateAx>
        <c:axId val="4642664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5186577"/>
        <c:crosses val="autoZero"/>
        <c:auto val="0"/>
        <c:majorUnit val="15"/>
        <c:majorTimeUnit val="days"/>
        <c:noMultiLvlLbl val="0"/>
      </c:dateAx>
      <c:valAx>
        <c:axId val="15186577"/>
        <c:scaling>
          <c:orientation val="maxMin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2664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17175"/>
          <c:w val="0.972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Temperature!$A$3</c:f>
              <c:strCache>
                <c:ptCount val="1"/>
                <c:pt idx="0">
                  <c:v>Chatfield In-Reservoir Near Dam - Bottom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Temperature!$B$3:$T$3</c:f>
              <c:numCache/>
            </c:numRef>
          </c:val>
          <c:smooth val="0"/>
        </c:ser>
        <c:ser>
          <c:idx val="1"/>
          <c:order val="1"/>
          <c:tx>
            <c:strRef>
              <c:f>Temperature!$A$4</c:f>
              <c:strCache>
                <c:ptCount val="1"/>
                <c:pt idx="0">
                  <c:v>Chatfield In-Reservoir Near Dam - Mid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Temperature!$B$4:$T$4</c:f>
              <c:numCache/>
            </c:numRef>
          </c:val>
          <c:smooth val="0"/>
        </c:ser>
        <c:ser>
          <c:idx val="2"/>
          <c:order val="2"/>
          <c:tx>
            <c:strRef>
              <c:f>Temperature!$A$5</c:f>
              <c:strCache>
                <c:ptCount val="1"/>
                <c:pt idx="0">
                  <c:v>Chatfield In-Reservoir Near Dam - Top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Temperature!$B$5:$T$5</c:f>
              <c:numCache/>
            </c:numRef>
          </c:val>
          <c:smooth val="0"/>
        </c:ser>
        <c:ser>
          <c:idx val="4"/>
          <c:order val="3"/>
          <c:tx>
            <c:strRef>
              <c:f>Temperature!$A$7</c:f>
              <c:strCache>
                <c:ptCount val="1"/>
                <c:pt idx="0">
                  <c:v>Outfall from Chatfield Res., 06709601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Temperature!$B$7:$T$7</c:f>
              <c:numCache/>
            </c:numRef>
          </c:val>
          <c:smooth val="0"/>
        </c:ser>
        <c:ser>
          <c:idx val="5"/>
          <c:order val="4"/>
          <c:tx>
            <c:strRef>
              <c:f>Temperature!$A$8</c:f>
              <c:strCache>
                <c:ptCount val="1"/>
                <c:pt idx="0">
                  <c:v>Plum Creek at Titan Road, 06709530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Temperature!$B$8:$T$8</c:f>
              <c:numCache/>
            </c:numRef>
          </c:val>
          <c:smooth val="0"/>
        </c:ser>
        <c:ser>
          <c:idx val="6"/>
          <c:order val="5"/>
          <c:tx>
            <c:strRef>
              <c:f>Temperature!$A$9</c:f>
              <c:strCache>
                <c:ptCount val="1"/>
                <c:pt idx="0">
                  <c:v>South Platte at Waterton, 06708000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Temperature!$B$2:$T$2</c:f>
              <c:strCache/>
            </c:strRef>
          </c:cat>
          <c:val>
            <c:numRef>
              <c:f>Temperature!$B$9:$T$9</c:f>
              <c:numCache/>
            </c:numRef>
          </c:val>
          <c:smooth val="0"/>
        </c:ser>
        <c:marker val="1"/>
        <c:axId val="2461466"/>
        <c:axId val="22153195"/>
      </c:lineChart>
      <c:dateAx>
        <c:axId val="246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53195"/>
        <c:crosses val="autoZero"/>
        <c:auto val="0"/>
        <c:noMultiLvlLbl val="0"/>
      </c:dateAx>
      <c:valAx>
        <c:axId val="22153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1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075"/>
          <c:y val="0.04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Temperature Profiles (meters)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20875"/>
          <c:w val="0.95875"/>
          <c:h val="0.78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'!$B$5:$P$5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'!$B$6:$P$6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'!$B$7:$P$7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'!$B$8:$P$8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'!$B$9:$P$9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'!$B$10:$P$10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'!$B$11:$P$11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'!$B$12:$P$12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'!$B$13:$P$13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'!$B$14:$P$14</c:f>
              <c:numCache/>
            </c:numRef>
          </c:val>
          <c:smooth val="0"/>
        </c:ser>
        <c:marker val="1"/>
        <c:axId val="38265456"/>
        <c:axId val="8844785"/>
      </c:lineChart>
      <c:dateAx>
        <c:axId val="382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44785"/>
        <c:crosses val="autoZero"/>
        <c:auto val="0"/>
        <c:majorUnit val="15"/>
        <c:majorTimeUnit val="days"/>
        <c:noMultiLvlLbl val="0"/>
      </c:dateAx>
      <c:valAx>
        <c:axId val="8844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65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15"/>
          <c:y val="0.1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Dissolve Oxygen Profiles (meters)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95"/>
          <c:w val="0.9435"/>
          <c:h val="0.88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DO'!$B$6:$P$6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DO'!$B$7:$P$7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DO'!$B$8:$P$8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DO'!$B$9:$P$9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DO'!$B$10:$P$10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DO'!$B$11:$P$11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DO'!$B$12:$P$12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DO'!$B$13:$P$13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DO'!$B$14:$P$14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DO'!$B$15:$P$15</c:f>
              <c:numCache/>
            </c:numRef>
          </c:val>
          <c:smooth val="0"/>
        </c:ser>
        <c:marker val="1"/>
        <c:axId val="12494202"/>
        <c:axId val="45338955"/>
      </c:lineChart>
      <c:dateAx>
        <c:axId val="1249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38955"/>
        <c:crosses val="autoZero"/>
        <c:auto val="0"/>
        <c:majorUnit val="30"/>
        <c:majorTimeUnit val="days"/>
        <c:noMultiLvlLbl val="0"/>
      </c:dateAx>
      <c:valAx>
        <c:axId val="45338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DO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94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08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Specific Conductance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Cond'!$B$5:$P$5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Cond'!$B$6:$P$6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Cond'!$B$7:$P$7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Cond'!$B$8:$P$8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Cond'!$B$9:$P$9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Cond'!$B$10:$P$10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Cond'!$B$11:$P$11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Cond'!$B$12:$P$12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Cond'!$B$13:$P$13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Cond'!$B$14:$P$14</c:f>
              <c:numCache/>
            </c:numRef>
          </c:val>
          <c:smooth val="0"/>
        </c:ser>
        <c:marker val="1"/>
        <c:axId val="5397412"/>
        <c:axId val="48576709"/>
      </c:lineChart>
      <c:dateAx>
        <c:axId val="53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76709"/>
        <c:crosses val="autoZero"/>
        <c:auto val="0"/>
        <c:majorUnit val="15"/>
        <c:majorTimeUnit val="days"/>
        <c:noMultiLvlLbl val="0"/>
      </c:dateAx>
      <c:valAx>
        <c:axId val="48576709"/>
        <c:scaling>
          <c:orientation val="minMax"/>
          <c:min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SC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7412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Chlorophyll 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48"/>
          <c:w val="0.95425"/>
          <c:h val="0.81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'Chlorophyll a'!$B$2:$P$2</c:f>
              <c:strCache/>
            </c:strRef>
          </c:cat>
          <c:val>
            <c:numRef>
              <c:f>'Chlorophyll a'!$B$3:$P$3</c:f>
              <c:numCache/>
            </c:numRef>
          </c:val>
          <c:smooth val="0"/>
        </c:ser>
        <c:marker val="1"/>
        <c:axId val="34537198"/>
        <c:axId val="42399327"/>
      </c:lineChart>
      <c:dateAx>
        <c:axId val="34537198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399327"/>
        <c:crosses val="autoZero"/>
        <c:auto val="0"/>
        <c:majorUnit val="30"/>
        <c:majorTimeUnit val="days"/>
        <c:noMultiLvlLbl val="0"/>
      </c:dateAx>
      <c:valAx>
        <c:axId val="42399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Chlorophll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37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112"/>
          <c:w val="0.986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Conductivity!$A$9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Conductivity!$B$2:$T$2</c:f>
              <c:strCache/>
            </c:strRef>
          </c:cat>
          <c:val>
            <c:numRef>
              <c:f>Conductivity!$B$9:$T$9</c:f>
              <c:numCache/>
            </c:numRef>
          </c:val>
          <c:smooth val="0"/>
        </c:ser>
        <c:ser>
          <c:idx val="1"/>
          <c:order val="1"/>
          <c:tx>
            <c:strRef>
              <c:f>Conductivity!$A$8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Conductivity!$B$2:$T$2</c:f>
              <c:strCache/>
            </c:strRef>
          </c:cat>
          <c:val>
            <c:numRef>
              <c:f>Conductivity!$B$8:$T$8</c:f>
              <c:numCache/>
            </c:numRef>
          </c:val>
          <c:smooth val="0"/>
        </c:ser>
        <c:marker val="1"/>
        <c:axId val="46049624"/>
        <c:axId val="11793433"/>
      </c:lineChart>
      <c:dateAx>
        <c:axId val="4604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93433"/>
        <c:crosses val="autoZero"/>
        <c:auto val="0"/>
        <c:majorUnit val="15"/>
        <c:majorTimeUnit val="days"/>
        <c:noMultiLvlLbl val="0"/>
      </c:dateAx>
      <c:valAx>
        <c:axId val="11793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49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375"/>
          <c:y val="0.0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'E. Coli'!$A$8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'E. Coli'!$B$2:$P$2</c:f>
              <c:strCache/>
            </c:strRef>
          </c:cat>
          <c:val>
            <c:numRef>
              <c:f>'E. Coli'!$B$8:$P$8</c:f>
              <c:numCache/>
            </c:numRef>
          </c:val>
          <c:smooth val="0"/>
        </c:ser>
        <c:ser>
          <c:idx val="1"/>
          <c:order val="1"/>
          <c:tx>
            <c:strRef>
              <c:f>'E. Coli'!$A$7</c:f>
              <c:strCache>
                <c:ptCount val="1"/>
                <c:pt idx="0">
                  <c:v>Plum Creek at Titan Road, 06709530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'E. Coli'!$B$2:$P$2</c:f>
              <c:strCache/>
            </c:strRef>
          </c:cat>
          <c:val>
            <c:numRef>
              <c:f>'E. Coli'!$B$7:$P$7</c:f>
              <c:numCache/>
            </c:numRef>
          </c:val>
          <c:smooth val="0"/>
        </c:ser>
        <c:marker val="1"/>
        <c:axId val="39032034"/>
        <c:axId val="15743987"/>
      </c:lineChart>
      <c:dateAx>
        <c:axId val="3903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43987"/>
        <c:crosses val="autoZero"/>
        <c:auto val="0"/>
        <c:majorUnit val="15"/>
        <c:majorTimeUnit val="days"/>
        <c:noMultiLvlLbl val="0"/>
      </c:dateAx>
      <c:valAx>
        <c:axId val="15743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2034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'Instantaneous Streamflow'!$A$6</c:f>
              <c:strCache>
                <c:ptCount val="1"/>
                <c:pt idx="0">
                  <c:v>South Platte at Waterton, 06708000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'Instantaneous Streamflow'!$B$2:$T$2</c:f>
              <c:strCache/>
            </c:strRef>
          </c:cat>
          <c:val>
            <c:numRef>
              <c:f>'Instantaneous Streamflow'!$B$6:$T$6</c:f>
              <c:numCache/>
            </c:numRef>
          </c:val>
          <c:smooth val="0"/>
        </c:ser>
        <c:marker val="1"/>
        <c:axId val="7478156"/>
        <c:axId val="194541"/>
      </c:lineChart>
      <c:dateAx>
        <c:axId val="7478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541"/>
        <c:crosses val="autoZero"/>
        <c:auto val="0"/>
        <c:majorUnit val="15"/>
        <c:majorTimeUnit val="days"/>
        <c:noMultiLvlLbl val="0"/>
      </c:dateAx>
      <c:valAx>
        <c:axId val="194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78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'Mercury, dissolved'!$A$17</c:f>
              <c:strCache>
                <c:ptCount val="1"/>
                <c:pt idx="0">
                  <c:v>South Platte at Waterton, 06708000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'Mercury, dissolved'!$B$11:$O$11</c:f>
              <c:strCache/>
            </c:strRef>
          </c:cat>
          <c:val>
            <c:numRef>
              <c:f>'Mercury, dissolved'!$B$17:$O$17</c:f>
              <c:numCache/>
            </c:numRef>
          </c:val>
          <c:smooth val="0"/>
        </c:ser>
        <c:marker val="1"/>
        <c:axId val="1750870"/>
        <c:axId val="15757831"/>
      </c:lineChart>
      <c:dateAx>
        <c:axId val="175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57831"/>
        <c:crosses val="autoZero"/>
        <c:auto val="0"/>
        <c:majorUnit val="15"/>
        <c:majorTimeUnit val="days"/>
        <c:noMultiLvlLbl val="0"/>
      </c:dateAx>
      <c:valAx>
        <c:axId val="15757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0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28575</xdr:rowOff>
    </xdr:from>
    <xdr:to>
      <xdr:col>14</xdr:col>
      <xdr:colOff>85725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57150" y="2181225"/>
        <a:ext cx="756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19</xdr:row>
      <xdr:rowOff>76200</xdr:rowOff>
    </xdr:from>
    <xdr:to>
      <xdr:col>16</xdr:col>
      <xdr:colOff>76200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371475" y="2847975"/>
        <a:ext cx="68961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95250</xdr:rowOff>
    </xdr:from>
    <xdr:to>
      <xdr:col>14</xdr:col>
      <xdr:colOff>409575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0" y="2981325"/>
        <a:ext cx="75914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7</xdr:row>
      <xdr:rowOff>47625</xdr:rowOff>
    </xdr:from>
    <xdr:to>
      <xdr:col>11</xdr:col>
      <xdr:colOff>514350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390525" y="1143000"/>
        <a:ext cx="71818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20</xdr:row>
      <xdr:rowOff>9525</xdr:rowOff>
    </xdr:from>
    <xdr:to>
      <xdr:col>14</xdr:col>
      <xdr:colOff>171450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361950" y="2905125"/>
        <a:ext cx="69913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0.5875</cdr:y>
    </cdr:from>
    <cdr:to>
      <cdr:x>0.98725</cdr:x>
      <cdr:y>0.5875</cdr:y>
    </cdr:to>
    <cdr:sp>
      <cdr:nvSpPr>
        <cdr:cNvPr id="1" name="Line 1"/>
        <cdr:cNvSpPr>
          <a:spLocks/>
        </cdr:cNvSpPr>
      </cdr:nvSpPr>
      <cdr:spPr>
        <a:xfrm>
          <a:off x="590550" y="2305050"/>
          <a:ext cx="890587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11</xdr:row>
      <xdr:rowOff>9525</xdr:rowOff>
    </xdr:from>
    <xdr:to>
      <xdr:col>16</xdr:col>
      <xdr:colOff>190500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419100" y="1619250"/>
        <a:ext cx="96202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12</xdr:row>
      <xdr:rowOff>47625</xdr:rowOff>
    </xdr:from>
    <xdr:to>
      <xdr:col>15</xdr:col>
      <xdr:colOff>314325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71450" y="1819275"/>
        <a:ext cx="776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17</xdr:row>
      <xdr:rowOff>152400</xdr:rowOff>
    </xdr:from>
    <xdr:to>
      <xdr:col>18</xdr:col>
      <xdr:colOff>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361950" y="2600325"/>
        <a:ext cx="75057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21</xdr:row>
      <xdr:rowOff>152400</xdr:rowOff>
    </xdr:from>
    <xdr:to>
      <xdr:col>15</xdr:col>
      <xdr:colOff>419100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133350" y="3171825"/>
        <a:ext cx="7896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20</xdr:row>
      <xdr:rowOff>0</xdr:rowOff>
    </xdr:from>
    <xdr:to>
      <xdr:col>18</xdr:col>
      <xdr:colOff>95250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19075" y="2895600"/>
        <a:ext cx="7096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0</xdr:rowOff>
    </xdr:from>
    <xdr:to>
      <xdr:col>14</xdr:col>
      <xdr:colOff>209550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90500" y="2228850"/>
        <a:ext cx="7467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6</xdr:row>
      <xdr:rowOff>133350</xdr:rowOff>
    </xdr:from>
    <xdr:to>
      <xdr:col>14</xdr:col>
      <xdr:colOff>180975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38150" y="990600"/>
        <a:ext cx="72771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1247775</xdr:colOff>
      <xdr:row>16</xdr:row>
      <xdr:rowOff>142875</xdr:rowOff>
    </xdr:from>
    <xdr:to>
      <xdr:col>13</xdr:col>
      <xdr:colOff>285750</xdr:colOff>
      <xdr:row>16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247775" y="2619375"/>
          <a:ext cx="5962650" cy="9525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19050</xdr:rowOff>
    </xdr:from>
    <xdr:to>
      <xdr:col>12</xdr:col>
      <xdr:colOff>200025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342900" y="1466850"/>
        <a:ext cx="76104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76200</xdr:rowOff>
    </xdr:from>
    <xdr:to>
      <xdr:col>14</xdr:col>
      <xdr:colOff>85725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52400" y="2219325"/>
        <a:ext cx="73818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15</xdr:row>
      <xdr:rowOff>19050</xdr:rowOff>
    </xdr:from>
    <xdr:to>
      <xdr:col>14</xdr:col>
      <xdr:colOff>142875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276225" y="2181225"/>
        <a:ext cx="73152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0.40825</cdr:y>
    </cdr:from>
    <cdr:to>
      <cdr:x>0.95775</cdr:x>
      <cdr:y>0.40825</cdr:y>
    </cdr:to>
    <cdr:sp>
      <cdr:nvSpPr>
        <cdr:cNvPr id="1" name="Line 1"/>
        <cdr:cNvSpPr>
          <a:spLocks/>
        </cdr:cNvSpPr>
      </cdr:nvSpPr>
      <cdr:spPr>
        <a:xfrm flipV="1">
          <a:off x="314325" y="1524000"/>
          <a:ext cx="5905500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</xdr:row>
      <xdr:rowOff>0</xdr:rowOff>
    </xdr:from>
    <xdr:to>
      <xdr:col>12</xdr:col>
      <xdr:colOff>123825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28600" y="876300"/>
        <a:ext cx="6496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10</xdr:row>
      <xdr:rowOff>76200</xdr:rowOff>
    </xdr:from>
    <xdr:to>
      <xdr:col>19</xdr:col>
      <xdr:colOff>295275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90525" y="1524000"/>
        <a:ext cx="71247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95250</xdr:rowOff>
    </xdr:from>
    <xdr:to>
      <xdr:col>17</xdr:col>
      <xdr:colOff>190500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190500" y="1400175"/>
        <a:ext cx="76295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8</xdr:row>
      <xdr:rowOff>9525</xdr:rowOff>
    </xdr:from>
    <xdr:to>
      <xdr:col>15</xdr:col>
      <xdr:colOff>400050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304800" y="1190625"/>
        <a:ext cx="75342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workbookViewId="0" topLeftCell="A1">
      <selection activeCell="H12" sqref="H12"/>
    </sheetView>
  </sheetViews>
  <sheetFormatPr defaultColWidth="9.140625" defaultRowHeight="12.75"/>
  <cols>
    <col min="1" max="1" width="8.140625" style="14" bestFit="1" customWidth="1"/>
    <col min="2" max="2" width="27.8515625" style="14" bestFit="1" customWidth="1"/>
    <col min="3" max="3" width="12.28125" style="14" bestFit="1" customWidth="1"/>
    <col min="4" max="4" width="13.7109375" style="14" bestFit="1" customWidth="1"/>
    <col min="5" max="5" width="9.7109375" style="14" bestFit="1" customWidth="1"/>
    <col min="6" max="6" width="11.57421875" style="14" bestFit="1" customWidth="1"/>
    <col min="7" max="7" width="29.28125" style="14" bestFit="1" customWidth="1"/>
    <col min="8" max="16384" width="32.140625" style="14" customWidth="1"/>
  </cols>
  <sheetData>
    <row r="1" ht="12" thickBot="1"/>
    <row r="2" spans="1:7" ht="12" thickBot="1">
      <c r="A2" s="28" t="s">
        <v>173</v>
      </c>
      <c r="B2" s="29" t="s">
        <v>174</v>
      </c>
      <c r="C2" s="29" t="s">
        <v>175</v>
      </c>
      <c r="D2" s="29" t="s">
        <v>176</v>
      </c>
      <c r="E2" s="29" t="s">
        <v>177</v>
      </c>
      <c r="F2" s="29" t="s">
        <v>178</v>
      </c>
      <c r="G2" s="29" t="s">
        <v>179</v>
      </c>
    </row>
    <row r="3" spans="1:7" ht="12" thickBot="1">
      <c r="A3" s="30" t="s">
        <v>180</v>
      </c>
      <c r="B3" s="31" t="s">
        <v>181</v>
      </c>
      <c r="C3" s="31" t="s">
        <v>182</v>
      </c>
      <c r="D3" s="31" t="s">
        <v>183</v>
      </c>
      <c r="E3" s="31" t="s">
        <v>184</v>
      </c>
      <c r="F3" s="31" t="s">
        <v>185</v>
      </c>
      <c r="G3" s="31" t="s">
        <v>186</v>
      </c>
    </row>
    <row r="4" spans="1:7" ht="12" thickBot="1">
      <c r="A4" s="30" t="s">
        <v>187</v>
      </c>
      <c r="B4" s="31" t="s">
        <v>188</v>
      </c>
      <c r="C4" s="31" t="s">
        <v>182</v>
      </c>
      <c r="D4" s="31" t="s">
        <v>183</v>
      </c>
      <c r="E4" s="31" t="s">
        <v>184</v>
      </c>
      <c r="F4" s="31" t="s">
        <v>185</v>
      </c>
      <c r="G4" s="31" t="s">
        <v>189</v>
      </c>
    </row>
    <row r="5" spans="1:7" ht="12" thickBot="1">
      <c r="A5" s="30" t="s">
        <v>190</v>
      </c>
      <c r="B5" s="31" t="s">
        <v>191</v>
      </c>
      <c r="C5" s="31" t="s">
        <v>182</v>
      </c>
      <c r="D5" s="31" t="s">
        <v>183</v>
      </c>
      <c r="E5" s="31" t="s">
        <v>184</v>
      </c>
      <c r="F5" s="31" t="s">
        <v>185</v>
      </c>
      <c r="G5" s="31" t="s">
        <v>192</v>
      </c>
    </row>
    <row r="6" spans="1:7" ht="12" thickBot="1">
      <c r="A6" s="30" t="s">
        <v>193</v>
      </c>
      <c r="B6" s="31" t="s">
        <v>194</v>
      </c>
      <c r="C6" s="31" t="s">
        <v>182</v>
      </c>
      <c r="D6" s="31" t="s">
        <v>195</v>
      </c>
      <c r="E6" s="31" t="s">
        <v>184</v>
      </c>
      <c r="F6" s="31" t="s">
        <v>185</v>
      </c>
      <c r="G6" s="31" t="s">
        <v>35</v>
      </c>
    </row>
    <row r="7" spans="1:7" ht="12" thickBot="1">
      <c r="A7" s="30" t="s">
        <v>196</v>
      </c>
      <c r="B7" s="31" t="s">
        <v>197</v>
      </c>
      <c r="C7" s="31" t="s">
        <v>198</v>
      </c>
      <c r="D7" s="31" t="s">
        <v>183</v>
      </c>
      <c r="E7" s="31" t="s">
        <v>184</v>
      </c>
      <c r="F7" s="31" t="s">
        <v>185</v>
      </c>
      <c r="G7" s="31" t="s">
        <v>199</v>
      </c>
    </row>
    <row r="8" spans="1:7" ht="12" thickBot="1">
      <c r="A8" s="30" t="s">
        <v>200</v>
      </c>
      <c r="B8" s="31" t="s">
        <v>201</v>
      </c>
      <c r="C8" s="31" t="s">
        <v>182</v>
      </c>
      <c r="D8" s="31" t="s">
        <v>195</v>
      </c>
      <c r="E8" s="31" t="s">
        <v>184</v>
      </c>
      <c r="F8" s="31" t="s">
        <v>185</v>
      </c>
      <c r="G8" s="31" t="s">
        <v>202</v>
      </c>
    </row>
    <row r="9" spans="1:7" ht="12" thickBot="1">
      <c r="A9" s="30" t="s">
        <v>203</v>
      </c>
      <c r="B9" s="31" t="s">
        <v>21</v>
      </c>
      <c r="C9" s="31" t="s">
        <v>204</v>
      </c>
      <c r="D9" s="31" t="s">
        <v>183</v>
      </c>
      <c r="E9" s="31" t="s">
        <v>184</v>
      </c>
      <c r="F9" s="31" t="s">
        <v>185</v>
      </c>
      <c r="G9" s="31" t="s">
        <v>205</v>
      </c>
    </row>
    <row r="10" spans="1:7" ht="12" thickBot="1">
      <c r="A10" s="30" t="s">
        <v>206</v>
      </c>
      <c r="B10" s="31" t="s">
        <v>207</v>
      </c>
      <c r="C10" s="31" t="s">
        <v>182</v>
      </c>
      <c r="D10" s="31" t="s">
        <v>183</v>
      </c>
      <c r="E10" s="31" t="s">
        <v>184</v>
      </c>
      <c r="F10" s="31" t="s">
        <v>185</v>
      </c>
      <c r="G10" s="31" t="s">
        <v>189</v>
      </c>
    </row>
    <row r="11" spans="1:7" ht="12" thickBot="1">
      <c r="A11" s="30" t="s">
        <v>208</v>
      </c>
      <c r="B11" s="31" t="s">
        <v>209</v>
      </c>
      <c r="C11" s="31" t="s">
        <v>210</v>
      </c>
      <c r="D11" s="31" t="s">
        <v>183</v>
      </c>
      <c r="E11" s="31" t="s">
        <v>184</v>
      </c>
      <c r="F11" s="31" t="s">
        <v>185</v>
      </c>
      <c r="G11" s="31"/>
    </row>
    <row r="12" spans="1:7" ht="12" thickBot="1">
      <c r="A12" s="30" t="s">
        <v>211</v>
      </c>
      <c r="B12" s="31" t="s">
        <v>211</v>
      </c>
      <c r="C12" s="31" t="s">
        <v>204</v>
      </c>
      <c r="D12" s="31" t="s">
        <v>183</v>
      </c>
      <c r="E12" s="31" t="s">
        <v>184</v>
      </c>
      <c r="F12" s="31" t="s">
        <v>185</v>
      </c>
      <c r="G12" s="31" t="s">
        <v>212</v>
      </c>
    </row>
    <row r="13" spans="1:7" ht="12" thickBot="1">
      <c r="A13" s="30" t="s">
        <v>213</v>
      </c>
      <c r="B13" s="31" t="s">
        <v>214</v>
      </c>
      <c r="C13" s="31" t="s">
        <v>215</v>
      </c>
      <c r="D13" s="31" t="s">
        <v>183</v>
      </c>
      <c r="E13" s="31" t="s">
        <v>184</v>
      </c>
      <c r="F13" s="31" t="s">
        <v>185</v>
      </c>
      <c r="G13" s="31" t="s">
        <v>216</v>
      </c>
    </row>
    <row r="14" spans="1:7" ht="12" thickBot="1">
      <c r="A14" s="30" t="s">
        <v>217</v>
      </c>
      <c r="B14" s="31" t="s">
        <v>218</v>
      </c>
      <c r="C14" s="31" t="s">
        <v>219</v>
      </c>
      <c r="D14" s="31" t="s">
        <v>183</v>
      </c>
      <c r="E14" s="31" t="s">
        <v>184</v>
      </c>
      <c r="F14" s="31" t="s">
        <v>185</v>
      </c>
      <c r="G14" s="31" t="s">
        <v>220</v>
      </c>
    </row>
    <row r="15" spans="1:7" ht="12" thickBot="1">
      <c r="A15" s="30" t="s">
        <v>221</v>
      </c>
      <c r="B15" s="31" t="s">
        <v>222</v>
      </c>
      <c r="C15" s="31" t="s">
        <v>223</v>
      </c>
      <c r="D15" s="31" t="s">
        <v>183</v>
      </c>
      <c r="E15" s="31" t="s">
        <v>184</v>
      </c>
      <c r="F15" s="31" t="s">
        <v>185</v>
      </c>
      <c r="G15" s="31" t="s">
        <v>224</v>
      </c>
    </row>
    <row r="16" spans="1:7" ht="12" thickBot="1">
      <c r="A16" s="30" t="s">
        <v>225</v>
      </c>
      <c r="B16" s="31" t="s">
        <v>226</v>
      </c>
      <c r="C16" s="31" t="s">
        <v>182</v>
      </c>
      <c r="D16" s="31" t="s">
        <v>195</v>
      </c>
      <c r="E16" s="31" t="s">
        <v>184</v>
      </c>
      <c r="F16" s="31" t="s">
        <v>185</v>
      </c>
      <c r="G16" s="31" t="s">
        <v>35</v>
      </c>
    </row>
    <row r="17" spans="1:7" ht="12" thickBot="1">
      <c r="A17" s="30" t="s">
        <v>227</v>
      </c>
      <c r="B17" s="31" t="s">
        <v>228</v>
      </c>
      <c r="C17" s="31" t="s">
        <v>198</v>
      </c>
      <c r="D17" s="31" t="s">
        <v>183</v>
      </c>
      <c r="E17" s="31" t="s">
        <v>184</v>
      </c>
      <c r="F17" s="31" t="s">
        <v>185</v>
      </c>
      <c r="G17" s="31" t="s">
        <v>199</v>
      </c>
    </row>
    <row r="18" spans="1:7" ht="12" thickBot="1">
      <c r="A18" s="30" t="s">
        <v>229</v>
      </c>
      <c r="B18" s="31" t="s">
        <v>230</v>
      </c>
      <c r="C18" s="31" t="s">
        <v>182</v>
      </c>
      <c r="D18" s="31" t="s">
        <v>183</v>
      </c>
      <c r="E18" s="31" t="s">
        <v>184</v>
      </c>
      <c r="F18" s="31" t="s">
        <v>185</v>
      </c>
      <c r="G18" s="31" t="s">
        <v>231</v>
      </c>
    </row>
    <row r="19" spans="1:7" ht="12" thickBot="1">
      <c r="A19" s="30" t="s">
        <v>232</v>
      </c>
      <c r="B19" s="31" t="s">
        <v>233</v>
      </c>
      <c r="C19" s="31" t="s">
        <v>234</v>
      </c>
      <c r="D19" s="31" t="s">
        <v>185</v>
      </c>
      <c r="E19" s="31" t="s">
        <v>235</v>
      </c>
      <c r="F19" s="31" t="s">
        <v>185</v>
      </c>
      <c r="G19" s="31" t="s">
        <v>236</v>
      </c>
    </row>
    <row r="20" spans="1:7" ht="12" thickBot="1">
      <c r="A20" s="30" t="s">
        <v>237</v>
      </c>
      <c r="B20" s="31" t="s">
        <v>32</v>
      </c>
      <c r="C20" s="31" t="s">
        <v>182</v>
      </c>
      <c r="D20" s="31" t="s">
        <v>183</v>
      </c>
      <c r="E20" s="31" t="s">
        <v>238</v>
      </c>
      <c r="F20" s="31" t="s">
        <v>185</v>
      </c>
      <c r="G20" s="31" t="s">
        <v>239</v>
      </c>
    </row>
    <row r="21" spans="1:7" ht="12" thickBot="1">
      <c r="A21" s="30" t="s">
        <v>240</v>
      </c>
      <c r="B21" s="31" t="s">
        <v>241</v>
      </c>
      <c r="C21" s="31" t="s">
        <v>182</v>
      </c>
      <c r="D21" s="31" t="s">
        <v>183</v>
      </c>
      <c r="E21" s="31" t="s">
        <v>184</v>
      </c>
      <c r="F21" s="31" t="s">
        <v>185</v>
      </c>
      <c r="G21" s="31" t="s">
        <v>242</v>
      </c>
    </row>
    <row r="22" spans="1:7" ht="12" thickBot="1">
      <c r="A22" s="30" t="s">
        <v>243</v>
      </c>
      <c r="B22" s="31" t="s">
        <v>244</v>
      </c>
      <c r="C22" s="31" t="s">
        <v>182</v>
      </c>
      <c r="D22" s="31" t="s">
        <v>183</v>
      </c>
      <c r="E22" s="31" t="s">
        <v>184</v>
      </c>
      <c r="F22" s="31" t="s">
        <v>185</v>
      </c>
      <c r="G22" s="31" t="s">
        <v>189</v>
      </c>
    </row>
    <row r="23" spans="1:7" ht="12" thickBot="1">
      <c r="A23" s="30" t="s">
        <v>245</v>
      </c>
      <c r="B23" s="31" t="s">
        <v>246</v>
      </c>
      <c r="C23" s="31" t="s">
        <v>234</v>
      </c>
      <c r="D23" s="31" t="s">
        <v>185</v>
      </c>
      <c r="E23" s="31" t="s">
        <v>184</v>
      </c>
      <c r="F23" s="31" t="s">
        <v>185</v>
      </c>
      <c r="G23" s="31" t="s">
        <v>185</v>
      </c>
    </row>
    <row r="24" spans="1:7" ht="12" thickBot="1">
      <c r="A24" s="30" t="s">
        <v>247</v>
      </c>
      <c r="B24" s="31" t="s">
        <v>34</v>
      </c>
      <c r="C24" s="31" t="s">
        <v>17</v>
      </c>
      <c r="D24" s="31" t="s">
        <v>195</v>
      </c>
      <c r="E24" s="31" t="s">
        <v>184</v>
      </c>
      <c r="F24" s="31" t="s">
        <v>185</v>
      </c>
      <c r="G24" s="31" t="s">
        <v>35</v>
      </c>
    </row>
    <row r="25" spans="1:7" ht="12" thickBot="1">
      <c r="A25" s="30" t="s">
        <v>248</v>
      </c>
      <c r="B25" s="31" t="s">
        <v>249</v>
      </c>
      <c r="C25" s="31" t="s">
        <v>182</v>
      </c>
      <c r="D25" s="31" t="s">
        <v>195</v>
      </c>
      <c r="E25" s="31" t="s">
        <v>184</v>
      </c>
      <c r="F25" s="31" t="s">
        <v>185</v>
      </c>
      <c r="G25" s="31" t="s">
        <v>35</v>
      </c>
    </row>
    <row r="26" spans="1:7" ht="12" thickBot="1">
      <c r="A26" s="30" t="s">
        <v>250</v>
      </c>
      <c r="B26" s="31" t="s">
        <v>251</v>
      </c>
      <c r="C26" s="31" t="s">
        <v>198</v>
      </c>
      <c r="D26" s="31" t="s">
        <v>183</v>
      </c>
      <c r="E26" s="31" t="s">
        <v>184</v>
      </c>
      <c r="F26" s="31" t="s">
        <v>185</v>
      </c>
      <c r="G26" s="31" t="s">
        <v>199</v>
      </c>
    </row>
    <row r="27" spans="1:7" ht="12" thickBot="1">
      <c r="A27" s="30" t="s">
        <v>252</v>
      </c>
      <c r="B27" s="31" t="s">
        <v>253</v>
      </c>
      <c r="C27" s="31" t="s">
        <v>182</v>
      </c>
      <c r="D27" s="31" t="s">
        <v>195</v>
      </c>
      <c r="E27" s="31" t="s">
        <v>184</v>
      </c>
      <c r="F27" s="31" t="s">
        <v>185</v>
      </c>
      <c r="G27" s="31" t="s">
        <v>35</v>
      </c>
    </row>
    <row r="28" spans="1:7" ht="12" thickBot="1">
      <c r="A28" s="30" t="s">
        <v>254</v>
      </c>
      <c r="B28" s="31" t="s">
        <v>255</v>
      </c>
      <c r="C28" s="31" t="s">
        <v>17</v>
      </c>
      <c r="D28" s="31" t="s">
        <v>195</v>
      </c>
      <c r="E28" s="31" t="s">
        <v>184</v>
      </c>
      <c r="F28" s="31" t="s">
        <v>185</v>
      </c>
      <c r="G28" s="31" t="s">
        <v>35</v>
      </c>
    </row>
    <row r="29" spans="1:7" ht="12" thickBot="1">
      <c r="A29" s="30" t="s">
        <v>256</v>
      </c>
      <c r="B29" s="31" t="s">
        <v>39</v>
      </c>
      <c r="C29" s="31" t="s">
        <v>182</v>
      </c>
      <c r="D29" s="31" t="s">
        <v>195</v>
      </c>
      <c r="E29" s="31" t="s">
        <v>184</v>
      </c>
      <c r="F29" s="31" t="s">
        <v>185</v>
      </c>
      <c r="G29" s="31" t="s">
        <v>257</v>
      </c>
    </row>
    <row r="30" spans="1:7" ht="12" thickBot="1">
      <c r="A30" s="30" t="s">
        <v>258</v>
      </c>
      <c r="B30" s="31" t="s">
        <v>259</v>
      </c>
      <c r="C30" s="31" t="s">
        <v>198</v>
      </c>
      <c r="D30" s="31" t="s">
        <v>183</v>
      </c>
      <c r="E30" s="31" t="s">
        <v>184</v>
      </c>
      <c r="F30" s="31" t="s">
        <v>185</v>
      </c>
      <c r="G30" s="31" t="s">
        <v>260</v>
      </c>
    </row>
    <row r="31" spans="1:7" ht="12" thickBot="1">
      <c r="A31" s="30" t="s">
        <v>261</v>
      </c>
      <c r="B31" s="31" t="s">
        <v>262</v>
      </c>
      <c r="C31" s="31" t="s">
        <v>17</v>
      </c>
      <c r="D31" s="31" t="s">
        <v>195</v>
      </c>
      <c r="E31" s="31" t="s">
        <v>184</v>
      </c>
      <c r="F31" s="31" t="s">
        <v>185</v>
      </c>
      <c r="G31" s="31" t="s">
        <v>35</v>
      </c>
    </row>
    <row r="32" spans="1:7" ht="12" thickBot="1">
      <c r="A32" s="30" t="s">
        <v>263</v>
      </c>
      <c r="B32" s="31" t="s">
        <v>264</v>
      </c>
      <c r="C32" s="31" t="s">
        <v>182</v>
      </c>
      <c r="D32" s="31" t="s">
        <v>195</v>
      </c>
      <c r="E32" s="31" t="s">
        <v>238</v>
      </c>
      <c r="F32" s="31" t="s">
        <v>185</v>
      </c>
      <c r="G32" s="31" t="s">
        <v>265</v>
      </c>
    </row>
    <row r="33" spans="1:7" ht="12" thickBot="1">
      <c r="A33" s="30" t="s">
        <v>266</v>
      </c>
      <c r="B33" s="31" t="s">
        <v>267</v>
      </c>
      <c r="C33" s="31" t="s">
        <v>182</v>
      </c>
      <c r="D33" s="31" t="s">
        <v>183</v>
      </c>
      <c r="E33" s="31" t="s">
        <v>184</v>
      </c>
      <c r="F33" s="31" t="s">
        <v>185</v>
      </c>
      <c r="G33" s="31" t="s">
        <v>268</v>
      </c>
    </row>
    <row r="34" spans="1:7" ht="12" thickBot="1">
      <c r="A34" s="30" t="s">
        <v>269</v>
      </c>
      <c r="B34" s="31" t="s">
        <v>42</v>
      </c>
      <c r="C34" s="31" t="s">
        <v>182</v>
      </c>
      <c r="D34" s="31" t="s">
        <v>195</v>
      </c>
      <c r="E34" s="31" t="s">
        <v>184</v>
      </c>
      <c r="F34" s="31" t="s">
        <v>185</v>
      </c>
      <c r="G34" s="31" t="s">
        <v>270</v>
      </c>
    </row>
    <row r="35" spans="1:7" ht="12" thickBot="1">
      <c r="A35" s="30" t="s">
        <v>271</v>
      </c>
      <c r="B35" s="31" t="s">
        <v>272</v>
      </c>
      <c r="C35" s="31" t="s">
        <v>182</v>
      </c>
      <c r="D35" s="31" t="s">
        <v>195</v>
      </c>
      <c r="E35" s="31" t="s">
        <v>184</v>
      </c>
      <c r="F35" s="31" t="s">
        <v>185</v>
      </c>
      <c r="G35" s="31" t="s">
        <v>270</v>
      </c>
    </row>
    <row r="36" spans="1:7" ht="12" thickBot="1">
      <c r="A36" s="30" t="s">
        <v>273</v>
      </c>
      <c r="B36" s="31" t="s">
        <v>44</v>
      </c>
      <c r="C36" s="31" t="s">
        <v>182</v>
      </c>
      <c r="D36" s="31" t="s">
        <v>183</v>
      </c>
      <c r="E36" s="31" t="s">
        <v>184</v>
      </c>
      <c r="F36" s="31" t="s">
        <v>185</v>
      </c>
      <c r="G36" s="31" t="s">
        <v>274</v>
      </c>
    </row>
    <row r="37" spans="1:7" ht="12" thickBot="1">
      <c r="A37" s="30" t="s">
        <v>275</v>
      </c>
      <c r="B37" s="31" t="s">
        <v>46</v>
      </c>
      <c r="C37" s="31" t="s">
        <v>182</v>
      </c>
      <c r="D37" s="31" t="s">
        <v>183</v>
      </c>
      <c r="E37" s="31" t="s">
        <v>184</v>
      </c>
      <c r="F37" s="31" t="s">
        <v>185</v>
      </c>
      <c r="G37" s="31" t="s">
        <v>276</v>
      </c>
    </row>
    <row r="38" spans="1:7" ht="12" thickBot="1">
      <c r="A38" s="30" t="s">
        <v>277</v>
      </c>
      <c r="B38" s="31" t="s">
        <v>278</v>
      </c>
      <c r="C38" s="31" t="s">
        <v>182</v>
      </c>
      <c r="D38" s="31" t="s">
        <v>183</v>
      </c>
      <c r="E38" s="31" t="s">
        <v>184</v>
      </c>
      <c r="F38" s="31" t="s">
        <v>185</v>
      </c>
      <c r="G38" s="31" t="s">
        <v>220</v>
      </c>
    </row>
    <row r="39" spans="1:7" ht="12" thickBot="1">
      <c r="A39" s="30" t="s">
        <v>279</v>
      </c>
      <c r="B39" s="31" t="s">
        <v>279</v>
      </c>
      <c r="C39" s="31" t="s">
        <v>280</v>
      </c>
      <c r="D39" s="31" t="s">
        <v>183</v>
      </c>
      <c r="E39" s="31" t="s">
        <v>184</v>
      </c>
      <c r="F39" s="31" t="s">
        <v>185</v>
      </c>
      <c r="G39" s="31" t="s">
        <v>220</v>
      </c>
    </row>
    <row r="40" spans="1:7" ht="12" thickBot="1">
      <c r="A40" s="30" t="s">
        <v>281</v>
      </c>
      <c r="B40" s="31" t="s">
        <v>282</v>
      </c>
      <c r="C40" s="31" t="s">
        <v>17</v>
      </c>
      <c r="D40" s="31" t="s">
        <v>195</v>
      </c>
      <c r="E40" s="31" t="s">
        <v>184</v>
      </c>
      <c r="F40" s="31" t="s">
        <v>185</v>
      </c>
      <c r="G40" s="31" t="s">
        <v>283</v>
      </c>
    </row>
    <row r="41" spans="1:7" ht="12" thickBot="1">
      <c r="A41" s="30" t="s">
        <v>284</v>
      </c>
      <c r="B41" s="31" t="s">
        <v>48</v>
      </c>
      <c r="C41" s="31" t="s">
        <v>182</v>
      </c>
      <c r="D41" s="31" t="s">
        <v>183</v>
      </c>
      <c r="E41" s="31" t="s">
        <v>184</v>
      </c>
      <c r="F41" s="31" t="s">
        <v>185</v>
      </c>
      <c r="G41" s="31" t="s">
        <v>285</v>
      </c>
    </row>
    <row r="42" spans="1:7" ht="12" thickBot="1">
      <c r="A42" s="30" t="s">
        <v>286</v>
      </c>
      <c r="B42" s="31" t="s">
        <v>287</v>
      </c>
      <c r="C42" s="31" t="s">
        <v>182</v>
      </c>
      <c r="D42" s="31" t="s">
        <v>183</v>
      </c>
      <c r="E42" s="31" t="s">
        <v>184</v>
      </c>
      <c r="F42" s="31" t="s">
        <v>185</v>
      </c>
      <c r="G42" s="31" t="s">
        <v>288</v>
      </c>
    </row>
    <row r="43" spans="1:7" ht="12" thickBot="1">
      <c r="A43" s="30" t="s">
        <v>289</v>
      </c>
      <c r="B43" s="31" t="s">
        <v>290</v>
      </c>
      <c r="C43" s="31" t="s">
        <v>291</v>
      </c>
      <c r="D43" s="31" t="s">
        <v>183</v>
      </c>
      <c r="E43" s="31" t="s">
        <v>184</v>
      </c>
      <c r="F43" s="31" t="s">
        <v>185</v>
      </c>
      <c r="G43" s="31"/>
    </row>
    <row r="44" spans="1:7" ht="12" thickBot="1">
      <c r="A44" s="30" t="s">
        <v>292</v>
      </c>
      <c r="B44" s="31" t="s">
        <v>293</v>
      </c>
      <c r="C44" s="31" t="s">
        <v>182</v>
      </c>
      <c r="D44" s="31" t="s">
        <v>294</v>
      </c>
      <c r="E44" s="31" t="s">
        <v>184</v>
      </c>
      <c r="F44" s="31" t="s">
        <v>185</v>
      </c>
      <c r="G44" s="31" t="s">
        <v>295</v>
      </c>
    </row>
    <row r="45" spans="1:7" ht="12" thickBot="1">
      <c r="A45" s="30" t="s">
        <v>296</v>
      </c>
      <c r="B45" s="31" t="s">
        <v>297</v>
      </c>
      <c r="C45" s="31" t="s">
        <v>298</v>
      </c>
      <c r="D45" s="31" t="s">
        <v>185</v>
      </c>
      <c r="E45" s="31" t="s">
        <v>184</v>
      </c>
      <c r="F45" s="31" t="s">
        <v>185</v>
      </c>
      <c r="G45" s="31"/>
    </row>
    <row r="46" spans="1:7" ht="12" thickBot="1">
      <c r="A46" s="30" t="s">
        <v>299</v>
      </c>
      <c r="B46" s="31" t="s">
        <v>299</v>
      </c>
      <c r="C46" s="31" t="s">
        <v>204</v>
      </c>
      <c r="D46" s="31" t="s">
        <v>183</v>
      </c>
      <c r="E46" s="31" t="s">
        <v>184</v>
      </c>
      <c r="F46" s="31" t="s">
        <v>185</v>
      </c>
      <c r="G46" s="31" t="s">
        <v>212</v>
      </c>
    </row>
    <row r="47" spans="1:7" ht="12" thickBot="1">
      <c r="A47" s="30" t="s">
        <v>300</v>
      </c>
      <c r="B47" s="31" t="s">
        <v>301</v>
      </c>
      <c r="C47" s="31" t="s">
        <v>298</v>
      </c>
      <c r="D47" s="31" t="s">
        <v>185</v>
      </c>
      <c r="E47" s="31" t="s">
        <v>184</v>
      </c>
      <c r="F47" s="31" t="s">
        <v>185</v>
      </c>
      <c r="G47" s="31" t="s">
        <v>300</v>
      </c>
    </row>
    <row r="48" spans="1:7" ht="12" thickBot="1">
      <c r="A48" s="30" t="s">
        <v>302</v>
      </c>
      <c r="B48" s="31" t="s">
        <v>303</v>
      </c>
      <c r="C48" s="31" t="s">
        <v>182</v>
      </c>
      <c r="D48" s="31" t="s">
        <v>195</v>
      </c>
      <c r="E48" s="31" t="s">
        <v>184</v>
      </c>
      <c r="F48" s="31" t="s">
        <v>185</v>
      </c>
      <c r="G48" s="31" t="s">
        <v>304</v>
      </c>
    </row>
    <row r="49" spans="1:7" ht="12" thickBot="1">
      <c r="A49" s="30" t="s">
        <v>305</v>
      </c>
      <c r="B49" s="31" t="s">
        <v>306</v>
      </c>
      <c r="C49" s="31" t="s">
        <v>198</v>
      </c>
      <c r="D49" s="31" t="s">
        <v>185</v>
      </c>
      <c r="E49" s="31" t="s">
        <v>185</v>
      </c>
      <c r="F49" s="31" t="s">
        <v>185</v>
      </c>
      <c r="G49" s="31" t="s">
        <v>307</v>
      </c>
    </row>
    <row r="50" spans="1:7" ht="12" thickBot="1">
      <c r="A50" s="30" t="s">
        <v>308</v>
      </c>
      <c r="B50" s="31" t="s">
        <v>308</v>
      </c>
      <c r="C50" s="31" t="s">
        <v>204</v>
      </c>
      <c r="D50" s="31" t="s">
        <v>183</v>
      </c>
      <c r="E50" s="31" t="s">
        <v>184</v>
      </c>
      <c r="F50" s="31" t="s">
        <v>185</v>
      </c>
      <c r="G50" s="31" t="s">
        <v>212</v>
      </c>
    </row>
    <row r="51" spans="1:7" ht="12" thickBot="1">
      <c r="A51" s="30" t="s">
        <v>309</v>
      </c>
      <c r="B51" s="31" t="s">
        <v>310</v>
      </c>
      <c r="C51" s="31" t="s">
        <v>17</v>
      </c>
      <c r="D51" s="31" t="s">
        <v>195</v>
      </c>
      <c r="E51" s="31" t="s">
        <v>184</v>
      </c>
      <c r="F51" s="31" t="s">
        <v>185</v>
      </c>
      <c r="G51" s="31" t="s">
        <v>35</v>
      </c>
    </row>
    <row r="52" spans="1:7" ht="12" thickBot="1">
      <c r="A52" s="30" t="s">
        <v>311</v>
      </c>
      <c r="B52" s="31" t="s">
        <v>312</v>
      </c>
      <c r="C52" s="31" t="s">
        <v>204</v>
      </c>
      <c r="D52" s="31" t="s">
        <v>183</v>
      </c>
      <c r="E52" s="31" t="s">
        <v>184</v>
      </c>
      <c r="F52" s="31" t="s">
        <v>185</v>
      </c>
      <c r="G52" s="31" t="s">
        <v>313</v>
      </c>
    </row>
    <row r="53" spans="1:7" ht="12" thickBot="1">
      <c r="A53" s="30" t="s">
        <v>314</v>
      </c>
      <c r="B53" s="31" t="s">
        <v>315</v>
      </c>
      <c r="C53" s="31" t="s">
        <v>316</v>
      </c>
      <c r="D53" s="31" t="s">
        <v>183</v>
      </c>
      <c r="E53" s="31" t="s">
        <v>184</v>
      </c>
      <c r="F53" s="31" t="s">
        <v>185</v>
      </c>
      <c r="G53" s="31" t="s">
        <v>220</v>
      </c>
    </row>
    <row r="54" spans="1:7" ht="12" thickBot="1">
      <c r="A54" s="30" t="s">
        <v>317</v>
      </c>
      <c r="B54" s="31" t="s">
        <v>318</v>
      </c>
      <c r="C54" s="31" t="s">
        <v>319</v>
      </c>
      <c r="D54" s="31" t="s">
        <v>185</v>
      </c>
      <c r="E54" s="31" t="s">
        <v>184</v>
      </c>
      <c r="F54" s="31" t="s">
        <v>185</v>
      </c>
      <c r="G54" s="31" t="s">
        <v>212</v>
      </c>
    </row>
    <row r="55" spans="1:7" ht="12" thickBot="1">
      <c r="A55" s="30" t="s">
        <v>320</v>
      </c>
      <c r="B55" s="31" t="s">
        <v>320</v>
      </c>
      <c r="C55" s="31" t="s">
        <v>321</v>
      </c>
      <c r="D55" s="31" t="s">
        <v>185</v>
      </c>
      <c r="E55" s="31" t="s">
        <v>185</v>
      </c>
      <c r="F55" s="31" t="s">
        <v>185</v>
      </c>
      <c r="G55" s="31"/>
    </row>
    <row r="56" spans="1:7" ht="12" thickBot="1">
      <c r="A56" s="30" t="s">
        <v>322</v>
      </c>
      <c r="B56" s="31" t="s">
        <v>323</v>
      </c>
      <c r="C56" s="31" t="s">
        <v>182</v>
      </c>
      <c r="D56" s="31" t="s">
        <v>183</v>
      </c>
      <c r="E56" s="31" t="s">
        <v>184</v>
      </c>
      <c r="F56" s="31" t="s">
        <v>185</v>
      </c>
      <c r="G56" s="31" t="s">
        <v>189</v>
      </c>
    </row>
    <row r="57" spans="1:7" ht="12" thickBot="1">
      <c r="A57" s="30" t="s">
        <v>324</v>
      </c>
      <c r="B57" s="31" t="s">
        <v>325</v>
      </c>
      <c r="C57" s="31" t="s">
        <v>182</v>
      </c>
      <c r="D57" s="31" t="s">
        <v>183</v>
      </c>
      <c r="E57" s="31" t="s">
        <v>184</v>
      </c>
      <c r="F57" s="31" t="s">
        <v>185</v>
      </c>
      <c r="G57" s="32">
        <v>200.7</v>
      </c>
    </row>
    <row r="58" spans="1:7" ht="12" thickBot="1">
      <c r="A58" s="30" t="s">
        <v>326</v>
      </c>
      <c r="B58" s="31" t="s">
        <v>327</v>
      </c>
      <c r="C58" s="31" t="s">
        <v>298</v>
      </c>
      <c r="D58" s="31" t="s">
        <v>185</v>
      </c>
      <c r="E58" s="31" t="s">
        <v>184</v>
      </c>
      <c r="F58" s="31" t="s">
        <v>185</v>
      </c>
      <c r="G58" s="31"/>
    </row>
    <row r="59" spans="1:7" ht="12" thickBot="1">
      <c r="A59" s="30" t="s">
        <v>328</v>
      </c>
      <c r="B59" s="31" t="s">
        <v>329</v>
      </c>
      <c r="C59" s="31" t="s">
        <v>182</v>
      </c>
      <c r="D59" s="31" t="s">
        <v>183</v>
      </c>
      <c r="E59" s="31" t="s">
        <v>184</v>
      </c>
      <c r="F59" s="31" t="s">
        <v>185</v>
      </c>
      <c r="G59" s="31" t="s">
        <v>330</v>
      </c>
    </row>
    <row r="60" spans="1:7" ht="12" thickBot="1">
      <c r="A60" s="30" t="s">
        <v>331</v>
      </c>
      <c r="B60" s="31" t="s">
        <v>332</v>
      </c>
      <c r="C60" s="31" t="s">
        <v>182</v>
      </c>
      <c r="D60" s="31" t="s">
        <v>183</v>
      </c>
      <c r="E60" s="31" t="s">
        <v>184</v>
      </c>
      <c r="F60" s="31" t="s">
        <v>185</v>
      </c>
      <c r="G60" s="31" t="s">
        <v>242</v>
      </c>
    </row>
    <row r="61" spans="1:7" ht="12" thickBot="1">
      <c r="A61" s="30" t="s">
        <v>333</v>
      </c>
      <c r="B61" s="31" t="s">
        <v>334</v>
      </c>
      <c r="C61" s="31" t="s">
        <v>17</v>
      </c>
      <c r="D61" s="31" t="s">
        <v>195</v>
      </c>
      <c r="E61" s="31" t="s">
        <v>184</v>
      </c>
      <c r="F61" s="31" t="s">
        <v>185</v>
      </c>
      <c r="G61" s="31" t="s">
        <v>35</v>
      </c>
    </row>
    <row r="62" spans="1:7" ht="12" thickBot="1">
      <c r="A62" s="30" t="s">
        <v>335</v>
      </c>
      <c r="B62" s="31" t="s">
        <v>336</v>
      </c>
      <c r="C62" s="31" t="s">
        <v>291</v>
      </c>
      <c r="D62" s="31" t="s">
        <v>183</v>
      </c>
      <c r="E62" s="31" t="s">
        <v>184</v>
      </c>
      <c r="F62" s="31" t="s">
        <v>185</v>
      </c>
      <c r="G62" s="31"/>
    </row>
    <row r="63" ht="11.25">
      <c r="A63" s="33"/>
    </row>
  </sheetData>
  <printOptions/>
  <pageMargins left="0.75" right="0.75" top="1" bottom="1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I19" sqref="I19"/>
    </sheetView>
  </sheetViews>
  <sheetFormatPr defaultColWidth="9.140625" defaultRowHeight="12.75"/>
  <cols>
    <col min="1" max="1" width="34.7109375" style="22" bestFit="1" customWidth="1"/>
    <col min="2" max="16384" width="9.140625" style="22" customWidth="1"/>
  </cols>
  <sheetData>
    <row r="1" spans="1:9" ht="12">
      <c r="A1" s="81" t="s">
        <v>109</v>
      </c>
      <c r="B1" s="81"/>
      <c r="C1" s="81"/>
      <c r="D1" s="81"/>
      <c r="E1" s="81"/>
      <c r="F1" s="81"/>
      <c r="G1" s="81"/>
      <c r="H1" s="81"/>
      <c r="I1" s="81"/>
    </row>
    <row r="3" spans="1:5" ht="12">
      <c r="A3" s="18" t="s">
        <v>0</v>
      </c>
      <c r="B3" s="19">
        <v>38070</v>
      </c>
      <c r="C3" s="19">
        <v>38104</v>
      </c>
      <c r="D3" s="19">
        <v>38118</v>
      </c>
      <c r="E3" s="19">
        <v>38148</v>
      </c>
    </row>
    <row r="4" spans="1:5" ht="12">
      <c r="A4" s="22" t="s">
        <v>1</v>
      </c>
      <c r="B4" s="22">
        <v>0.0009</v>
      </c>
      <c r="C4" s="22">
        <v>0.0006</v>
      </c>
      <c r="D4" s="22">
        <v>0.0009</v>
      </c>
      <c r="E4" s="22">
        <v>0.001</v>
      </c>
    </row>
    <row r="5" spans="1:5" ht="12">
      <c r="A5" s="22" t="s">
        <v>6</v>
      </c>
      <c r="B5" s="22">
        <v>0.0003</v>
      </c>
      <c r="C5" s="22">
        <v>0.0003</v>
      </c>
      <c r="D5" s="22">
        <v>0.0004</v>
      </c>
      <c r="E5" s="22">
        <v>0.0004</v>
      </c>
    </row>
    <row r="7" spans="1:9" ht="12">
      <c r="A7" s="81" t="s">
        <v>110</v>
      </c>
      <c r="B7" s="81"/>
      <c r="C7" s="81"/>
      <c r="D7" s="81"/>
      <c r="E7" s="81"/>
      <c r="F7" s="81"/>
      <c r="G7" s="81"/>
      <c r="H7" s="81"/>
      <c r="I7" s="81"/>
    </row>
    <row r="8" spans="1:5" ht="12">
      <c r="A8" s="18" t="s">
        <v>0</v>
      </c>
      <c r="B8" s="19">
        <v>38070</v>
      </c>
      <c r="C8" s="19">
        <v>38104</v>
      </c>
      <c r="D8" s="19">
        <v>38118</v>
      </c>
      <c r="E8" s="19">
        <v>38148</v>
      </c>
    </row>
    <row r="9" spans="1:5" ht="12">
      <c r="A9" s="22" t="s">
        <v>1</v>
      </c>
      <c r="B9" s="22">
        <v>0.9</v>
      </c>
      <c r="C9" s="22">
        <v>0.6</v>
      </c>
      <c r="D9" s="22">
        <v>0.9</v>
      </c>
      <c r="E9" s="22">
        <v>1</v>
      </c>
    </row>
    <row r="10" spans="1:5" ht="12">
      <c r="A10" s="22" t="s">
        <v>6</v>
      </c>
      <c r="B10" s="22">
        <v>0.3</v>
      </c>
      <c r="C10" s="22">
        <v>0.3</v>
      </c>
      <c r="D10" s="22">
        <v>0.4</v>
      </c>
      <c r="E10" s="22">
        <v>0.4</v>
      </c>
    </row>
    <row r="12" spans="1:2" ht="12">
      <c r="A12" s="26" t="s">
        <v>108</v>
      </c>
      <c r="B12" s="27"/>
    </row>
  </sheetData>
  <mergeCells count="2">
    <mergeCell ref="A1:I1"/>
    <mergeCell ref="A7:I7"/>
  </mergeCells>
  <printOptions/>
  <pageMargins left="0.75" right="0.75" top="1" bottom="1" header="0.5" footer="0.5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33" sqref="H33:H35"/>
    </sheetView>
  </sheetViews>
  <sheetFormatPr defaultColWidth="9.140625" defaultRowHeight="12.75"/>
  <cols>
    <col min="1" max="1" width="31.421875" style="15" bestFit="1" customWidth="1"/>
    <col min="2" max="16384" width="9.140625" style="15" customWidth="1"/>
  </cols>
  <sheetData>
    <row r="1" spans="1:9" ht="11.25">
      <c r="A1" s="79" t="s">
        <v>111</v>
      </c>
      <c r="B1" s="79"/>
      <c r="C1" s="79"/>
      <c r="D1" s="79"/>
      <c r="E1" s="79"/>
      <c r="F1" s="79"/>
      <c r="G1" s="79"/>
      <c r="H1" s="79"/>
      <c r="I1" s="79"/>
    </row>
    <row r="2" spans="1:3" ht="11.25">
      <c r="A2" s="16" t="s">
        <v>0</v>
      </c>
      <c r="B2" s="21">
        <v>38149</v>
      </c>
      <c r="C2" s="21">
        <v>38211</v>
      </c>
    </row>
    <row r="3" spans="1:3" ht="11.25">
      <c r="A3" s="15" t="s">
        <v>8</v>
      </c>
      <c r="C3" s="15">
        <v>4.3</v>
      </c>
    </row>
    <row r="4" spans="1:2" ht="11.25">
      <c r="A4" s="15" t="s">
        <v>6</v>
      </c>
      <c r="B4" s="15">
        <v>0</v>
      </c>
    </row>
  </sheetData>
  <mergeCells count="1">
    <mergeCell ref="A1:I1"/>
  </mergeCells>
  <printOptions/>
  <pageMargins left="0.75" right="0.75" top="1" bottom="1" header="0.5" footer="0.5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G1">
      <selection activeCell="T16" sqref="T16"/>
    </sheetView>
  </sheetViews>
  <sheetFormatPr defaultColWidth="9.140625" defaultRowHeight="12.75"/>
  <cols>
    <col min="1" max="1" width="29.8515625" style="14" bestFit="1" customWidth="1"/>
    <col min="2" max="14" width="7.8515625" style="14" bestFit="1" customWidth="1"/>
    <col min="15" max="15" width="9.140625" style="14" customWidth="1"/>
    <col min="16" max="16" width="7.8515625" style="14" bestFit="1" customWidth="1"/>
    <col min="17" max="17" width="8.7109375" style="14" bestFit="1" customWidth="1"/>
    <col min="18" max="16384" width="9.140625" style="14" customWidth="1"/>
  </cols>
  <sheetData>
    <row r="1" spans="1:19" ht="11.25">
      <c r="A1" s="78" t="s">
        <v>154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5"/>
      <c r="Q1" s="65"/>
      <c r="R1" s="65"/>
      <c r="S1" s="65"/>
    </row>
    <row r="3" spans="1:19" ht="11.25">
      <c r="A3" s="24" t="s">
        <v>0</v>
      </c>
      <c r="B3" s="25">
        <v>38070</v>
      </c>
      <c r="C3" s="25">
        <v>38104</v>
      </c>
      <c r="D3" s="25">
        <v>38118</v>
      </c>
      <c r="E3" s="25">
        <v>38148</v>
      </c>
      <c r="F3" s="25">
        <v>38149</v>
      </c>
      <c r="G3" s="25">
        <v>38182</v>
      </c>
      <c r="H3" s="25">
        <v>38186</v>
      </c>
      <c r="I3" s="25">
        <v>38190</v>
      </c>
      <c r="J3" s="25">
        <v>38191</v>
      </c>
      <c r="K3" s="25">
        <v>38194</v>
      </c>
      <c r="L3" s="25">
        <v>38211</v>
      </c>
      <c r="M3" s="25">
        <v>38219</v>
      </c>
      <c r="N3" s="25">
        <v>38223</v>
      </c>
      <c r="O3" s="54">
        <v>38251</v>
      </c>
      <c r="P3" s="54">
        <v>38260</v>
      </c>
      <c r="Q3" s="21">
        <v>38285</v>
      </c>
      <c r="R3" s="21">
        <v>38313</v>
      </c>
      <c r="S3" s="21">
        <v>38338</v>
      </c>
    </row>
    <row r="4" spans="1:19" ht="11.25">
      <c r="A4" s="14" t="s">
        <v>1</v>
      </c>
      <c r="B4" s="14">
        <v>0</v>
      </c>
      <c r="C4" s="14">
        <v>0</v>
      </c>
      <c r="D4" s="14">
        <v>0</v>
      </c>
      <c r="E4" s="14">
        <v>0</v>
      </c>
      <c r="G4" s="14">
        <v>0.0001</v>
      </c>
      <c r="K4" s="14">
        <v>0.0001</v>
      </c>
      <c r="L4" s="14">
        <v>0</v>
      </c>
      <c r="N4" s="14">
        <v>0</v>
      </c>
      <c r="O4" s="15">
        <v>0.0001</v>
      </c>
      <c r="P4" s="15">
        <v>0</v>
      </c>
      <c r="Q4" s="15">
        <v>0</v>
      </c>
      <c r="R4" s="15">
        <v>0</v>
      </c>
      <c r="S4" s="15">
        <v>0</v>
      </c>
    </row>
    <row r="5" spans="1:19" ht="11.25">
      <c r="A5" s="14" t="s">
        <v>2</v>
      </c>
      <c r="L5" s="14">
        <v>0</v>
      </c>
      <c r="O5" s="15"/>
      <c r="P5" s="15"/>
      <c r="Q5" s="15"/>
      <c r="R5" s="15"/>
      <c r="S5" s="15"/>
    </row>
    <row r="6" spans="1:19" ht="11.25">
      <c r="A6" s="14" t="s">
        <v>3</v>
      </c>
      <c r="L6" s="14">
        <v>0</v>
      </c>
      <c r="O6" s="15"/>
      <c r="P6" s="15"/>
      <c r="Q6" s="15"/>
      <c r="R6" s="15"/>
      <c r="S6" s="15"/>
    </row>
    <row r="7" spans="1:19" ht="11.25">
      <c r="A7" s="14" t="s">
        <v>4</v>
      </c>
      <c r="L7" s="14">
        <v>0</v>
      </c>
      <c r="O7" s="15"/>
      <c r="P7" s="15"/>
      <c r="Q7" s="15"/>
      <c r="R7" s="15"/>
      <c r="S7" s="15"/>
    </row>
    <row r="8" spans="1:19" ht="11.25">
      <c r="A8" s="14" t="s">
        <v>5</v>
      </c>
      <c r="L8" s="14">
        <v>0</v>
      </c>
      <c r="O8" s="15"/>
      <c r="P8" s="15"/>
      <c r="Q8" s="15"/>
      <c r="R8" s="15"/>
      <c r="S8" s="15"/>
    </row>
    <row r="9" spans="1:19" ht="11.25">
      <c r="A9" s="14" t="s">
        <v>6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0.0001</v>
      </c>
      <c r="J9" s="14">
        <v>0.0001</v>
      </c>
      <c r="K9" s="14">
        <v>0.0001</v>
      </c>
      <c r="L9" s="14">
        <v>0</v>
      </c>
      <c r="M9" s="14">
        <v>0</v>
      </c>
      <c r="N9" s="14">
        <v>0</v>
      </c>
      <c r="O9" s="15">
        <v>0.0001</v>
      </c>
      <c r="P9" s="15">
        <v>0</v>
      </c>
      <c r="Q9" s="15">
        <v>0</v>
      </c>
      <c r="R9" s="15">
        <v>0</v>
      </c>
      <c r="S9" s="15">
        <v>0</v>
      </c>
    </row>
    <row r="10" ht="11.25">
      <c r="Q10" s="15"/>
    </row>
    <row r="11" spans="1:17" ht="11.25">
      <c r="A11" s="78" t="s">
        <v>155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65"/>
      <c r="Q11" s="61"/>
    </row>
    <row r="12" spans="1:19" ht="11.25">
      <c r="A12" s="24" t="s">
        <v>0</v>
      </c>
      <c r="B12" s="25">
        <v>38070</v>
      </c>
      <c r="C12" s="25">
        <v>38104</v>
      </c>
      <c r="D12" s="25">
        <v>38118</v>
      </c>
      <c r="E12" s="25">
        <v>38148</v>
      </c>
      <c r="F12" s="25">
        <v>38149</v>
      </c>
      <c r="G12" s="25">
        <v>38182</v>
      </c>
      <c r="H12" s="25">
        <v>38186</v>
      </c>
      <c r="I12" s="25">
        <v>38190</v>
      </c>
      <c r="J12" s="25">
        <v>38191</v>
      </c>
      <c r="K12" s="25">
        <v>38194</v>
      </c>
      <c r="L12" s="25">
        <v>38211</v>
      </c>
      <c r="M12" s="25">
        <v>38219</v>
      </c>
      <c r="N12" s="25">
        <v>38223</v>
      </c>
      <c r="O12" s="54">
        <v>38251</v>
      </c>
      <c r="P12" s="54">
        <v>38260</v>
      </c>
      <c r="Q12" s="21">
        <v>38285</v>
      </c>
      <c r="R12" s="21">
        <v>38313</v>
      </c>
      <c r="S12" s="21">
        <v>38338</v>
      </c>
    </row>
    <row r="13" spans="1:19" ht="11.25">
      <c r="A13" s="14" t="s">
        <v>1</v>
      </c>
      <c r="B13" s="14">
        <v>0</v>
      </c>
      <c r="C13" s="14">
        <v>0</v>
      </c>
      <c r="D13" s="14">
        <v>0</v>
      </c>
      <c r="E13" s="14">
        <v>0</v>
      </c>
      <c r="G13" s="14">
        <v>0.1</v>
      </c>
      <c r="K13" s="14">
        <v>0.1</v>
      </c>
      <c r="L13" s="14">
        <v>0</v>
      </c>
      <c r="N13" s="14">
        <v>0</v>
      </c>
      <c r="O13" s="15">
        <v>0.1</v>
      </c>
      <c r="P13" s="15">
        <v>0</v>
      </c>
      <c r="Q13" s="15">
        <v>0</v>
      </c>
      <c r="R13" s="15">
        <v>0</v>
      </c>
      <c r="S13" s="15">
        <v>0</v>
      </c>
    </row>
    <row r="14" spans="1:19" ht="11.25">
      <c r="A14" s="14" t="s">
        <v>2</v>
      </c>
      <c r="L14" s="14">
        <v>0</v>
      </c>
      <c r="O14" s="15"/>
      <c r="P14" s="15"/>
      <c r="Q14" s="15"/>
      <c r="R14" s="15"/>
      <c r="S14" s="15"/>
    </row>
    <row r="15" spans="1:19" ht="11.25">
      <c r="A15" s="14" t="s">
        <v>3</v>
      </c>
      <c r="L15" s="14">
        <v>0</v>
      </c>
      <c r="O15" s="15"/>
      <c r="P15" s="15"/>
      <c r="Q15" s="15"/>
      <c r="R15" s="15"/>
      <c r="S15" s="15"/>
    </row>
    <row r="16" spans="1:19" ht="11.25">
      <c r="A16" s="14" t="s">
        <v>4</v>
      </c>
      <c r="L16" s="14">
        <v>0</v>
      </c>
      <c r="O16" s="15"/>
      <c r="P16" s="15"/>
      <c r="Q16" s="15"/>
      <c r="R16" s="15"/>
      <c r="S16" s="15"/>
    </row>
    <row r="17" spans="1:19" ht="11.25">
      <c r="A17" s="14" t="s">
        <v>5</v>
      </c>
      <c r="L17" s="14">
        <v>0</v>
      </c>
      <c r="O17" s="15"/>
      <c r="P17" s="15"/>
      <c r="Q17" s="15"/>
      <c r="R17" s="15"/>
      <c r="S17" s="15"/>
    </row>
    <row r="18" spans="1:19" ht="11.25">
      <c r="A18" s="14" t="s">
        <v>6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0.1</v>
      </c>
      <c r="J18" s="14">
        <v>0.1</v>
      </c>
      <c r="K18" s="14">
        <v>0.1</v>
      </c>
      <c r="L18" s="14">
        <v>0</v>
      </c>
      <c r="M18" s="14">
        <v>0</v>
      </c>
      <c r="N18" s="14">
        <v>0</v>
      </c>
      <c r="O18" s="15">
        <v>0.1</v>
      </c>
      <c r="P18" s="15">
        <v>0</v>
      </c>
      <c r="Q18" s="15">
        <v>0</v>
      </c>
      <c r="R18" s="15">
        <v>0</v>
      </c>
      <c r="S18" s="15">
        <v>0</v>
      </c>
    </row>
  </sheetData>
  <mergeCells count="2">
    <mergeCell ref="A1:O1"/>
    <mergeCell ref="A11:O11"/>
  </mergeCells>
  <printOptions/>
  <pageMargins left="0.75" right="0.75" top="1" bottom="1" header="0.5" footer="0.5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D16" sqref="D16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80" t="s">
        <v>156</v>
      </c>
      <c r="B1" s="80"/>
      <c r="C1" s="80"/>
    </row>
    <row r="3" spans="1:2" ht="12.75">
      <c r="A3" s="2" t="s">
        <v>0</v>
      </c>
      <c r="B3" s="1">
        <v>38211</v>
      </c>
    </row>
    <row r="4" spans="1:2" ht="12.75">
      <c r="A4" t="s">
        <v>8</v>
      </c>
      <c r="B4">
        <v>0.99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C1">
      <selection activeCell="N1" sqref="N1"/>
    </sheetView>
  </sheetViews>
  <sheetFormatPr defaultColWidth="9.140625" defaultRowHeight="12.75"/>
  <cols>
    <col min="1" max="1" width="34.421875" style="15" bestFit="1" customWidth="1"/>
    <col min="2" max="10" width="8.8515625" style="15" bestFit="1" customWidth="1"/>
    <col min="11" max="16384" width="9.140625" style="15" customWidth="1"/>
  </cols>
  <sheetData>
    <row r="1" spans="1:14" ht="11.25">
      <c r="A1" s="78" t="s">
        <v>157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61"/>
      <c r="M1" s="61"/>
      <c r="N1" s="61"/>
    </row>
    <row r="2" spans="1:14" ht="11.25">
      <c r="A2" s="16" t="s">
        <v>0</v>
      </c>
      <c r="B2" s="21">
        <v>38013</v>
      </c>
      <c r="C2" s="21">
        <v>38027</v>
      </c>
      <c r="D2" s="21">
        <v>38070</v>
      </c>
      <c r="E2" s="21">
        <v>38104</v>
      </c>
      <c r="F2" s="21">
        <v>38118</v>
      </c>
      <c r="G2" s="21">
        <v>38148</v>
      </c>
      <c r="H2" s="21">
        <v>38182</v>
      </c>
      <c r="I2" s="21">
        <v>38211</v>
      </c>
      <c r="J2" s="21">
        <v>38223</v>
      </c>
      <c r="K2" s="54">
        <v>38260</v>
      </c>
      <c r="L2" s="21">
        <v>38285</v>
      </c>
      <c r="M2" s="21">
        <v>38313</v>
      </c>
      <c r="N2" s="21">
        <v>38338</v>
      </c>
    </row>
    <row r="3" spans="1:13" ht="12.75">
      <c r="A3" s="15" t="s">
        <v>8</v>
      </c>
      <c r="I3" s="15">
        <v>2.1</v>
      </c>
      <c r="M3"/>
    </row>
    <row r="4" spans="1:14" ht="11.25">
      <c r="A4" s="15" t="s">
        <v>1</v>
      </c>
      <c r="B4" s="15">
        <v>4</v>
      </c>
      <c r="C4" s="15">
        <v>5</v>
      </c>
      <c r="D4" s="15">
        <v>6</v>
      </c>
      <c r="E4" s="15">
        <v>4</v>
      </c>
      <c r="F4" s="15">
        <v>8</v>
      </c>
      <c r="J4" s="15">
        <v>3.9</v>
      </c>
      <c r="K4" s="15">
        <v>5</v>
      </c>
      <c r="L4" s="15">
        <v>5</v>
      </c>
      <c r="M4" s="15">
        <v>5</v>
      </c>
      <c r="N4" s="15">
        <v>5</v>
      </c>
    </row>
    <row r="5" spans="1:14" ht="11.25">
      <c r="A5" s="15" t="s">
        <v>2</v>
      </c>
      <c r="B5" s="15">
        <v>5</v>
      </c>
      <c r="C5" s="15">
        <v>5</v>
      </c>
      <c r="D5" s="15">
        <v>6</v>
      </c>
      <c r="E5" s="15">
        <v>3</v>
      </c>
      <c r="F5" s="15">
        <v>5</v>
      </c>
      <c r="G5" s="15">
        <v>5</v>
      </c>
      <c r="H5" s="15">
        <v>5</v>
      </c>
      <c r="J5" s="15">
        <v>4.6</v>
      </c>
      <c r="K5" s="15">
        <v>5</v>
      </c>
      <c r="L5" s="15">
        <v>5</v>
      </c>
      <c r="M5" s="15">
        <v>6</v>
      </c>
      <c r="N5" s="15">
        <v>5</v>
      </c>
    </row>
    <row r="6" spans="1:14" ht="11.25">
      <c r="A6" s="15" t="s">
        <v>3</v>
      </c>
      <c r="B6" s="15">
        <v>4</v>
      </c>
      <c r="C6" s="15">
        <v>5</v>
      </c>
      <c r="D6" s="15">
        <v>5</v>
      </c>
      <c r="E6" s="15">
        <v>3</v>
      </c>
      <c r="F6" s="15">
        <v>4</v>
      </c>
      <c r="G6" s="15">
        <v>5</v>
      </c>
      <c r="H6" s="15">
        <v>4</v>
      </c>
      <c r="J6" s="15">
        <v>3.8</v>
      </c>
      <c r="K6" s="15">
        <v>5</v>
      </c>
      <c r="L6" s="15">
        <v>4</v>
      </c>
      <c r="M6" s="15">
        <v>6</v>
      </c>
      <c r="N6" s="15">
        <v>5</v>
      </c>
    </row>
    <row r="7" spans="1:13" ht="11.25">
      <c r="A7" s="15" t="s">
        <v>352</v>
      </c>
      <c r="M7" s="15">
        <v>7</v>
      </c>
    </row>
  </sheetData>
  <mergeCells count="1">
    <mergeCell ref="A1:K1"/>
  </mergeCells>
  <printOptions/>
  <pageMargins left="0.75" right="0.75" top="1" bottom="1" header="0.5" footer="0.5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selection activeCell="Q24" sqref="Q24"/>
    </sheetView>
  </sheetViews>
  <sheetFormatPr defaultColWidth="9.140625" defaultRowHeight="12.75"/>
  <cols>
    <col min="1" max="1" width="27.57421875" style="15" bestFit="1" customWidth="1"/>
    <col min="2" max="2" width="6.00390625" style="15" bestFit="1" customWidth="1"/>
    <col min="3" max="3" width="6.140625" style="15" bestFit="1" customWidth="1"/>
    <col min="4" max="4" width="6.28125" style="15" bestFit="1" customWidth="1"/>
    <col min="5" max="5" width="6.140625" style="15" bestFit="1" customWidth="1"/>
    <col min="6" max="6" width="6.421875" style="15" bestFit="1" customWidth="1"/>
    <col min="7" max="7" width="6.140625" style="15" bestFit="1" customWidth="1"/>
    <col min="8" max="9" width="5.57421875" style="15" bestFit="1" customWidth="1"/>
    <col min="10" max="10" width="10.421875" style="15" bestFit="1" customWidth="1"/>
    <col min="11" max="11" width="6.421875" style="15" bestFit="1" customWidth="1"/>
    <col min="12" max="13" width="6.28125" style="15" bestFit="1" customWidth="1"/>
    <col min="14" max="14" width="5.8515625" style="15" bestFit="1" customWidth="1"/>
    <col min="15" max="16" width="6.140625" style="15" bestFit="1" customWidth="1"/>
    <col min="17" max="16384" width="9.140625" style="15" customWidth="1"/>
  </cols>
  <sheetData>
    <row r="1" spans="1:16" ht="11.25">
      <c r="A1" s="78" t="s">
        <v>158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1"/>
      <c r="O1" s="61"/>
      <c r="P1" s="61"/>
    </row>
    <row r="2" spans="1:16" ht="11.25">
      <c r="A2" s="16" t="s">
        <v>0</v>
      </c>
      <c r="B2" s="44">
        <v>38013</v>
      </c>
      <c r="C2" s="44">
        <v>38027</v>
      </c>
      <c r="D2" s="44">
        <v>38070</v>
      </c>
      <c r="E2" s="44">
        <v>38104</v>
      </c>
      <c r="F2" s="44">
        <v>38118</v>
      </c>
      <c r="G2" s="44">
        <v>38148</v>
      </c>
      <c r="H2" s="44">
        <v>38182</v>
      </c>
      <c r="I2" s="44">
        <v>38194</v>
      </c>
      <c r="J2" s="44">
        <v>38211</v>
      </c>
      <c r="K2" s="44">
        <v>38223</v>
      </c>
      <c r="L2" s="64">
        <v>38251</v>
      </c>
      <c r="M2" s="64">
        <v>38260</v>
      </c>
      <c r="N2" s="44">
        <v>38285</v>
      </c>
      <c r="O2" s="44">
        <v>38313</v>
      </c>
      <c r="P2" s="44">
        <v>38338</v>
      </c>
    </row>
    <row r="3" spans="1:16" ht="11.25">
      <c r="A3" s="15" t="s">
        <v>3</v>
      </c>
      <c r="B3" s="15">
        <v>6.4</v>
      </c>
      <c r="C3" s="15">
        <v>3.3</v>
      </c>
      <c r="D3" s="15">
        <v>13.4</v>
      </c>
      <c r="E3" s="15">
        <v>4.8</v>
      </c>
      <c r="F3" s="15">
        <v>5.1</v>
      </c>
      <c r="G3" s="15">
        <v>3</v>
      </c>
      <c r="H3" s="15">
        <v>4.3</v>
      </c>
      <c r="I3" s="15">
        <v>7.1</v>
      </c>
      <c r="J3" s="15">
        <v>22.4</v>
      </c>
      <c r="K3" s="15">
        <v>12.7</v>
      </c>
      <c r="L3" s="15">
        <v>4.4</v>
      </c>
      <c r="M3" s="15">
        <v>5.9</v>
      </c>
      <c r="N3" s="15">
        <v>8.8</v>
      </c>
      <c r="O3" s="15">
        <v>7.2</v>
      </c>
      <c r="P3" s="15">
        <v>3.4</v>
      </c>
    </row>
    <row r="4" spans="1:9" ht="11.25">
      <c r="A4" s="15" t="s">
        <v>9</v>
      </c>
      <c r="I4" s="15">
        <v>6.9</v>
      </c>
    </row>
    <row r="5" ht="11.25">
      <c r="J5" s="15">
        <f>AVERAGE(H3:M3)</f>
        <v>9.466666666666667</v>
      </c>
    </row>
  </sheetData>
  <mergeCells count="1">
    <mergeCell ref="A1:M1"/>
  </mergeCells>
  <printOptions/>
  <pageMargins left="0.25" right="0.25" top="1" bottom="1" header="0.5" footer="0.5"/>
  <pageSetup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G15" sqref="G15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80" t="s">
        <v>337</v>
      </c>
      <c r="B1" s="80"/>
      <c r="C1" s="80"/>
      <c r="D1" s="80"/>
      <c r="E1" s="80"/>
      <c r="F1" s="80"/>
    </row>
    <row r="2" spans="1:6" ht="12.75">
      <c r="A2" s="2" t="s">
        <v>0</v>
      </c>
      <c r="B2" s="1">
        <v>38070</v>
      </c>
      <c r="C2" s="1">
        <v>38104</v>
      </c>
      <c r="D2" s="1">
        <v>38118</v>
      </c>
      <c r="E2" s="1">
        <v>38148</v>
      </c>
      <c r="F2" s="1">
        <v>38211</v>
      </c>
    </row>
    <row r="3" spans="1:6" ht="12.7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</row>
    <row r="4" spans="1:6" ht="12.75">
      <c r="A4" t="s">
        <v>2</v>
      </c>
      <c r="F4">
        <v>0</v>
      </c>
    </row>
    <row r="5" spans="1:6" ht="12.75">
      <c r="A5" t="s">
        <v>3</v>
      </c>
      <c r="F5">
        <v>0</v>
      </c>
    </row>
    <row r="6" spans="1:6" ht="12.75">
      <c r="A6" t="s">
        <v>4</v>
      </c>
      <c r="F6">
        <v>0</v>
      </c>
    </row>
    <row r="7" spans="1:6" ht="12.75">
      <c r="A7" t="s">
        <v>5</v>
      </c>
      <c r="F7">
        <v>0</v>
      </c>
    </row>
    <row r="8" spans="1:6" ht="12.7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</row>
  </sheetData>
  <mergeCells count="1">
    <mergeCell ref="A1:F1"/>
  </mergeCells>
  <printOptions/>
  <pageMargins left="0.75" right="0.75" top="1" bottom="1" header="0.5" footer="0.5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D3" sqref="D3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80" t="s">
        <v>338</v>
      </c>
      <c r="B1" s="80"/>
      <c r="C1" s="80"/>
    </row>
    <row r="2" spans="1:2" ht="12.75">
      <c r="A2" s="2" t="s">
        <v>0</v>
      </c>
      <c r="B2" s="1">
        <v>38211</v>
      </c>
    </row>
    <row r="3" spans="1:2" ht="12.75">
      <c r="A3" t="s">
        <v>8</v>
      </c>
      <c r="B3">
        <v>63.3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B1">
      <selection activeCell="T31" sqref="T31"/>
    </sheetView>
  </sheetViews>
  <sheetFormatPr defaultColWidth="9.140625" defaultRowHeight="12.75"/>
  <cols>
    <col min="1" max="1" width="29.8515625" style="15" bestFit="1" customWidth="1"/>
    <col min="2" max="11" width="4.00390625" style="15" bestFit="1" customWidth="1"/>
    <col min="12" max="12" width="4.421875" style="15" bestFit="1" customWidth="1"/>
    <col min="13" max="17" width="4.00390625" style="15" bestFit="1" customWidth="1"/>
    <col min="18" max="18" width="4.8515625" style="15" bestFit="1" customWidth="1"/>
    <col min="19" max="16384" width="9.140625" style="15" customWidth="1"/>
  </cols>
  <sheetData>
    <row r="1" spans="1:20" ht="11.25">
      <c r="A1" s="78" t="s">
        <v>339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61"/>
      <c r="T1" s="61"/>
    </row>
    <row r="2" spans="1:20" ht="11.25">
      <c r="A2" s="16" t="s">
        <v>0</v>
      </c>
      <c r="B2" s="62">
        <v>38013</v>
      </c>
      <c r="C2" s="62">
        <v>38027</v>
      </c>
      <c r="D2" s="62">
        <v>38070</v>
      </c>
      <c r="E2" s="62">
        <v>38104</v>
      </c>
      <c r="F2" s="62">
        <v>38118</v>
      </c>
      <c r="G2" s="62">
        <v>38148</v>
      </c>
      <c r="H2" s="62">
        <v>38182</v>
      </c>
      <c r="I2" s="62">
        <v>38186</v>
      </c>
      <c r="J2" s="62">
        <v>38190</v>
      </c>
      <c r="K2" s="62">
        <v>38191</v>
      </c>
      <c r="L2" s="62">
        <v>38194</v>
      </c>
      <c r="M2" s="62">
        <v>38211</v>
      </c>
      <c r="N2" s="62">
        <v>38219</v>
      </c>
      <c r="O2" s="62">
        <v>38223</v>
      </c>
      <c r="P2" s="62">
        <v>38251</v>
      </c>
      <c r="Q2" s="62">
        <v>38260</v>
      </c>
      <c r="R2" s="62">
        <v>38285</v>
      </c>
      <c r="S2" s="21">
        <v>38313</v>
      </c>
      <c r="T2" s="21">
        <v>38338</v>
      </c>
    </row>
    <row r="3" spans="1:20" ht="11.25">
      <c r="A3" s="15" t="s">
        <v>1</v>
      </c>
      <c r="B3" s="15">
        <v>255</v>
      </c>
      <c r="C3" s="15">
        <v>381</v>
      </c>
      <c r="D3" s="15">
        <v>360</v>
      </c>
      <c r="E3" s="15">
        <v>353</v>
      </c>
      <c r="F3" s="15">
        <v>345</v>
      </c>
      <c r="G3" s="15">
        <v>358</v>
      </c>
      <c r="H3" s="15">
        <v>338</v>
      </c>
      <c r="L3" s="15">
        <v>301</v>
      </c>
      <c r="M3" s="15">
        <v>224</v>
      </c>
      <c r="O3" s="15">
        <v>270</v>
      </c>
      <c r="P3" s="14">
        <v>300</v>
      </c>
      <c r="Q3" s="15">
        <v>313</v>
      </c>
      <c r="R3" s="15">
        <v>390</v>
      </c>
      <c r="S3" s="14">
        <v>342</v>
      </c>
      <c r="T3" s="15">
        <v>346</v>
      </c>
    </row>
    <row r="4" spans="1:20" ht="11.25">
      <c r="A4" s="15" t="s">
        <v>2</v>
      </c>
      <c r="B4" s="15">
        <v>371</v>
      </c>
      <c r="C4" s="15">
        <v>383</v>
      </c>
      <c r="D4" s="15">
        <v>362</v>
      </c>
      <c r="E4" s="15">
        <v>356</v>
      </c>
      <c r="F4" s="15">
        <v>358</v>
      </c>
      <c r="G4" s="15">
        <v>375</v>
      </c>
      <c r="H4" s="15">
        <v>355</v>
      </c>
      <c r="L4" s="15">
        <v>330</v>
      </c>
      <c r="M4" s="15">
        <v>302</v>
      </c>
      <c r="O4" s="15">
        <v>293</v>
      </c>
      <c r="P4" s="14">
        <v>301</v>
      </c>
      <c r="Q4" s="15">
        <v>315</v>
      </c>
      <c r="R4" s="15">
        <v>402</v>
      </c>
      <c r="S4" s="14">
        <v>347</v>
      </c>
      <c r="T4" s="15">
        <v>353</v>
      </c>
    </row>
    <row r="5" spans="1:20" ht="11.25">
      <c r="A5" s="15" t="s">
        <v>3</v>
      </c>
      <c r="B5" s="15">
        <v>378</v>
      </c>
      <c r="C5" s="15">
        <v>380</v>
      </c>
      <c r="D5" s="15">
        <v>362</v>
      </c>
      <c r="E5" s="15">
        <v>370</v>
      </c>
      <c r="F5" s="15">
        <v>363</v>
      </c>
      <c r="G5" s="15">
        <v>373</v>
      </c>
      <c r="H5" s="15">
        <v>356</v>
      </c>
      <c r="L5" s="15">
        <v>352</v>
      </c>
      <c r="M5" s="15">
        <v>300</v>
      </c>
      <c r="O5" s="15">
        <v>294</v>
      </c>
      <c r="P5" s="14">
        <v>301</v>
      </c>
      <c r="Q5" s="15">
        <v>315</v>
      </c>
      <c r="R5" s="15">
        <v>401</v>
      </c>
      <c r="S5" s="14">
        <v>346</v>
      </c>
      <c r="T5" s="15">
        <v>353</v>
      </c>
    </row>
    <row r="6" spans="1:19" ht="11.25">
      <c r="A6" s="15" t="s">
        <v>7</v>
      </c>
      <c r="D6" s="15">
        <v>160</v>
      </c>
      <c r="E6" s="15">
        <v>907</v>
      </c>
      <c r="H6" s="15">
        <v>107</v>
      </c>
      <c r="L6" s="15">
        <v>1040</v>
      </c>
      <c r="N6" s="15">
        <v>606</v>
      </c>
      <c r="P6" s="14">
        <v>980</v>
      </c>
      <c r="S6" s="14"/>
    </row>
    <row r="7" spans="1:20" ht="11.25">
      <c r="A7" s="15" t="s">
        <v>4</v>
      </c>
      <c r="B7" s="15">
        <v>378</v>
      </c>
      <c r="C7" s="15">
        <v>386</v>
      </c>
      <c r="D7" s="15">
        <v>343</v>
      </c>
      <c r="E7" s="15">
        <v>371</v>
      </c>
      <c r="F7" s="15">
        <v>363</v>
      </c>
      <c r="G7" s="15">
        <v>378</v>
      </c>
      <c r="H7" s="15">
        <v>352</v>
      </c>
      <c r="L7" s="15">
        <v>301</v>
      </c>
      <c r="M7" s="15">
        <v>307</v>
      </c>
      <c r="O7" s="15">
        <v>294</v>
      </c>
      <c r="P7" s="14">
        <v>260</v>
      </c>
      <c r="Q7" s="15">
        <v>341</v>
      </c>
      <c r="R7" s="15">
        <v>320</v>
      </c>
      <c r="S7" s="14">
        <v>343</v>
      </c>
      <c r="T7" s="15">
        <v>354</v>
      </c>
    </row>
    <row r="8" spans="1:20" ht="11.25">
      <c r="A8" s="15" t="s">
        <v>5</v>
      </c>
      <c r="B8" s="15">
        <v>587</v>
      </c>
      <c r="C8" s="15">
        <v>545</v>
      </c>
      <c r="D8" s="15">
        <v>488</v>
      </c>
      <c r="E8" s="15">
        <v>325</v>
      </c>
      <c r="F8" s="15">
        <v>217</v>
      </c>
      <c r="G8" s="15">
        <v>405</v>
      </c>
      <c r="H8" s="15">
        <v>383</v>
      </c>
      <c r="L8" s="15">
        <v>366</v>
      </c>
      <c r="M8" s="15">
        <v>346</v>
      </c>
      <c r="O8" s="15">
        <v>346</v>
      </c>
      <c r="P8" s="14">
        <v>117</v>
      </c>
      <c r="Q8" s="15">
        <v>435</v>
      </c>
      <c r="R8" s="15">
        <v>461</v>
      </c>
      <c r="S8" s="14">
        <v>453</v>
      </c>
      <c r="T8" s="15">
        <v>475</v>
      </c>
    </row>
    <row r="9" spans="1:20" ht="11.25">
      <c r="A9" s="15" t="s">
        <v>6</v>
      </c>
      <c r="B9" s="15">
        <v>300</v>
      </c>
      <c r="C9" s="15">
        <v>323</v>
      </c>
      <c r="D9" s="15">
        <v>259</v>
      </c>
      <c r="E9" s="15">
        <v>253</v>
      </c>
      <c r="F9" s="15">
        <v>278</v>
      </c>
      <c r="G9" s="15">
        <v>249</v>
      </c>
      <c r="H9" s="15">
        <v>213</v>
      </c>
      <c r="I9" s="15">
        <v>196</v>
      </c>
      <c r="J9" s="15">
        <v>197</v>
      </c>
      <c r="K9" s="15">
        <v>203</v>
      </c>
      <c r="L9" s="15">
        <v>209</v>
      </c>
      <c r="M9" s="15">
        <v>172</v>
      </c>
      <c r="N9" s="15">
        <v>229</v>
      </c>
      <c r="O9" s="15">
        <v>205</v>
      </c>
      <c r="P9" s="14">
        <v>254</v>
      </c>
      <c r="Q9" s="15">
        <v>275</v>
      </c>
      <c r="R9" s="15">
        <v>239</v>
      </c>
      <c r="S9" s="14">
        <v>260</v>
      </c>
      <c r="T9" s="15">
        <v>282</v>
      </c>
    </row>
  </sheetData>
  <mergeCells count="1">
    <mergeCell ref="A1:R1"/>
  </mergeCells>
  <printOptions/>
  <pageMargins left="0.5" right="0.5" top="1" bottom="1" header="0.5" footer="0.5"/>
  <pageSetup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F1">
      <selection activeCell="R17" sqref="R17"/>
    </sheetView>
  </sheetViews>
  <sheetFormatPr defaultColWidth="9.140625" defaultRowHeight="12.75"/>
  <cols>
    <col min="1" max="1" width="29.8515625" style="15" bestFit="1" customWidth="1"/>
    <col min="2" max="15" width="7.8515625" style="15" bestFit="1" customWidth="1"/>
    <col min="16" max="16384" width="9.140625" style="15" customWidth="1"/>
  </cols>
  <sheetData>
    <row r="1" spans="1:18" ht="11.25">
      <c r="A1" s="78" t="s">
        <v>340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1"/>
      <c r="Q1" s="61"/>
      <c r="R1" s="61"/>
    </row>
    <row r="2" spans="1:18" ht="11.25">
      <c r="A2" s="16" t="s">
        <v>0</v>
      </c>
      <c r="B2" s="21">
        <v>38070</v>
      </c>
      <c r="C2" s="21">
        <v>38104</v>
      </c>
      <c r="D2" s="21">
        <v>38118</v>
      </c>
      <c r="E2" s="21">
        <v>38148</v>
      </c>
      <c r="F2" s="21">
        <v>38149</v>
      </c>
      <c r="G2" s="21">
        <v>38182</v>
      </c>
      <c r="H2" s="21">
        <v>38186</v>
      </c>
      <c r="I2" s="21">
        <v>38190</v>
      </c>
      <c r="J2" s="21">
        <v>38191</v>
      </c>
      <c r="K2" s="21">
        <v>38194</v>
      </c>
      <c r="L2" s="21">
        <v>38211</v>
      </c>
      <c r="M2" s="21">
        <v>38223</v>
      </c>
      <c r="N2" s="54">
        <v>38251</v>
      </c>
      <c r="O2" s="54">
        <v>38260</v>
      </c>
      <c r="P2" s="21">
        <v>38285</v>
      </c>
      <c r="Q2" s="21">
        <v>38313</v>
      </c>
      <c r="R2" s="21">
        <v>38338</v>
      </c>
    </row>
    <row r="3" spans="1:18" ht="11.25">
      <c r="A3" s="15" t="s">
        <v>1</v>
      </c>
      <c r="B3" s="15">
        <v>0</v>
      </c>
      <c r="C3" s="15">
        <v>0</v>
      </c>
      <c r="D3" s="15">
        <v>0</v>
      </c>
      <c r="E3" s="15">
        <v>0</v>
      </c>
      <c r="G3" s="15">
        <v>0.01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0.0014</v>
      </c>
      <c r="R3" s="15">
        <v>0</v>
      </c>
    </row>
    <row r="4" spans="1:12" ht="11.25">
      <c r="A4" s="15" t="s">
        <v>2</v>
      </c>
      <c r="L4" s="15">
        <v>0</v>
      </c>
    </row>
    <row r="5" spans="1:12" ht="11.25">
      <c r="A5" s="15" t="s">
        <v>3</v>
      </c>
      <c r="L5" s="15">
        <v>0</v>
      </c>
    </row>
    <row r="6" spans="1:12" ht="11.25">
      <c r="A6" s="15" t="s">
        <v>4</v>
      </c>
      <c r="L6" s="15">
        <v>0</v>
      </c>
    </row>
    <row r="7" spans="1:12" ht="11.25">
      <c r="A7" s="15" t="s">
        <v>5</v>
      </c>
      <c r="L7" s="15">
        <v>0</v>
      </c>
    </row>
    <row r="8" spans="1:18" ht="11.25">
      <c r="A8" s="15" t="s">
        <v>6</v>
      </c>
      <c r="B8" s="15">
        <v>0</v>
      </c>
      <c r="C8" s="15">
        <v>0</v>
      </c>
      <c r="D8" s="15">
        <v>0</v>
      </c>
      <c r="E8" s="15">
        <v>0</v>
      </c>
      <c r="F8" s="15">
        <v>1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0.001</v>
      </c>
      <c r="R8" s="15">
        <v>0</v>
      </c>
    </row>
    <row r="10" spans="1:16" ht="11.25">
      <c r="A10" s="78" t="s">
        <v>341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61"/>
    </row>
    <row r="11" spans="1:18" ht="11.25">
      <c r="A11" s="16" t="s">
        <v>0</v>
      </c>
      <c r="B11" s="21">
        <v>38070</v>
      </c>
      <c r="C11" s="21">
        <v>38104</v>
      </c>
      <c r="D11" s="21">
        <v>38118</v>
      </c>
      <c r="E11" s="21">
        <v>38148</v>
      </c>
      <c r="F11" s="21">
        <v>38149</v>
      </c>
      <c r="G11" s="21">
        <v>38182</v>
      </c>
      <c r="H11" s="21">
        <v>38186</v>
      </c>
      <c r="I11" s="21">
        <v>38190</v>
      </c>
      <c r="J11" s="21">
        <v>38191</v>
      </c>
      <c r="K11" s="21">
        <v>38194</v>
      </c>
      <c r="L11" s="21">
        <v>38211</v>
      </c>
      <c r="M11" s="21">
        <v>38223</v>
      </c>
      <c r="N11" s="54">
        <v>38251</v>
      </c>
      <c r="O11" s="54">
        <v>38260</v>
      </c>
      <c r="P11" s="21">
        <v>38285</v>
      </c>
      <c r="Q11" s="21">
        <v>38313</v>
      </c>
      <c r="R11" s="21">
        <v>38338</v>
      </c>
    </row>
    <row r="12" spans="1:18" ht="11.25">
      <c r="A12" s="15" t="s">
        <v>1</v>
      </c>
      <c r="B12" s="15">
        <v>0</v>
      </c>
      <c r="C12" s="15">
        <v>0</v>
      </c>
      <c r="D12" s="15">
        <v>0</v>
      </c>
      <c r="E12" s="15">
        <v>0</v>
      </c>
      <c r="G12" s="15">
        <v>10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1.4</v>
      </c>
      <c r="R12" s="15">
        <v>0</v>
      </c>
    </row>
    <row r="13" spans="1:12" ht="11.25">
      <c r="A13" s="15" t="s">
        <v>2</v>
      </c>
      <c r="L13" s="15">
        <v>0</v>
      </c>
    </row>
    <row r="14" spans="1:12" ht="11.25">
      <c r="A14" s="15" t="s">
        <v>3</v>
      </c>
      <c r="L14" s="15">
        <v>0</v>
      </c>
    </row>
    <row r="15" spans="1:12" ht="11.25">
      <c r="A15" s="15" t="s">
        <v>4</v>
      </c>
      <c r="L15" s="15">
        <v>0</v>
      </c>
    </row>
    <row r="16" spans="1:12" ht="11.25">
      <c r="A16" s="15" t="s">
        <v>5</v>
      </c>
      <c r="L16" s="15">
        <v>0</v>
      </c>
    </row>
    <row r="17" spans="1:18" ht="11.25">
      <c r="A17" s="15" t="s">
        <v>6</v>
      </c>
      <c r="B17" s="15">
        <v>0</v>
      </c>
      <c r="C17" s="15">
        <v>0</v>
      </c>
      <c r="D17" s="15">
        <v>0</v>
      </c>
      <c r="E17" s="15">
        <v>0</v>
      </c>
      <c r="F17" s="15">
        <v>100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1</v>
      </c>
      <c r="R17" s="15">
        <v>0</v>
      </c>
    </row>
  </sheetData>
  <mergeCells count="2">
    <mergeCell ref="A1:O1"/>
    <mergeCell ref="A10:O10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workbookViewId="0" topLeftCell="A146">
      <pane ySplit="435" topLeftCell="BM1" activePane="bottomLeft" state="split"/>
      <selection pane="topLeft" activeCell="F146" sqref="F1:F16384"/>
      <selection pane="bottomLeft" activeCell="A30" sqref="A30"/>
    </sheetView>
  </sheetViews>
  <sheetFormatPr defaultColWidth="9.140625" defaultRowHeight="12.75"/>
  <cols>
    <col min="1" max="1" width="26.7109375" style="0" bestFit="1" customWidth="1"/>
    <col min="2" max="2" width="34.57421875" style="0" bestFit="1" customWidth="1"/>
    <col min="3" max="3" width="9.57421875" style="0" bestFit="1" customWidth="1"/>
    <col min="4" max="4" width="7.57421875" style="9" bestFit="1" customWidth="1"/>
    <col min="5" max="5" width="7.00390625" style="0" bestFit="1" customWidth="1"/>
  </cols>
  <sheetData>
    <row r="1" spans="1:5" ht="12.75">
      <c r="A1" s="3" t="s">
        <v>10</v>
      </c>
      <c r="B1" s="3" t="s">
        <v>11</v>
      </c>
      <c r="C1" s="3" t="s">
        <v>12</v>
      </c>
      <c r="D1" s="4" t="s">
        <v>13</v>
      </c>
      <c r="E1" s="3" t="s">
        <v>14</v>
      </c>
    </row>
    <row r="2" spans="1:5" ht="12.75">
      <c r="A2" s="5" t="s">
        <v>15</v>
      </c>
      <c r="B2" s="5" t="s">
        <v>16</v>
      </c>
      <c r="C2" s="5" t="s">
        <v>17</v>
      </c>
      <c r="D2" s="6">
        <v>0.0001</v>
      </c>
      <c r="E2">
        <v>0.0005</v>
      </c>
    </row>
    <row r="3" spans="1:5" ht="12.75">
      <c r="A3" s="5" t="s">
        <v>18</v>
      </c>
      <c r="B3" s="5" t="s">
        <v>16</v>
      </c>
      <c r="C3" s="5" t="s">
        <v>17</v>
      </c>
      <c r="D3" s="6">
        <v>0.0001</v>
      </c>
      <c r="E3">
        <v>0.0005</v>
      </c>
    </row>
    <row r="4" spans="1:5" ht="12.75">
      <c r="A4" s="5" t="s">
        <v>19</v>
      </c>
      <c r="B4" s="5" t="s">
        <v>20</v>
      </c>
      <c r="C4" s="5" t="s">
        <v>17</v>
      </c>
      <c r="D4" s="7">
        <v>0.0001</v>
      </c>
      <c r="E4">
        <v>0.0005</v>
      </c>
    </row>
    <row r="5" spans="1:5" ht="12.75">
      <c r="A5" s="5" t="s">
        <v>21</v>
      </c>
      <c r="B5" s="5" t="s">
        <v>22</v>
      </c>
      <c r="C5" s="5" t="s">
        <v>17</v>
      </c>
      <c r="D5" s="8">
        <v>1</v>
      </c>
      <c r="E5" s="5">
        <v>5</v>
      </c>
    </row>
    <row r="6" spans="1:5" ht="12.75">
      <c r="A6" s="5" t="s">
        <v>21</v>
      </c>
      <c r="B6" s="5" t="s">
        <v>22</v>
      </c>
      <c r="C6" t="s">
        <v>17</v>
      </c>
      <c r="D6" s="9">
        <v>1</v>
      </c>
      <c r="E6">
        <v>5</v>
      </c>
    </row>
    <row r="7" spans="1:4" ht="14.25">
      <c r="A7" s="5" t="s">
        <v>23</v>
      </c>
      <c r="B7" t="s">
        <v>24</v>
      </c>
      <c r="C7" t="s">
        <v>25</v>
      </c>
      <c r="D7" s="10">
        <v>0.1</v>
      </c>
    </row>
    <row r="8" spans="1:5" ht="12.75">
      <c r="A8" t="s">
        <v>26</v>
      </c>
      <c r="B8" t="s">
        <v>27</v>
      </c>
      <c r="C8" s="5" t="s">
        <v>17</v>
      </c>
      <c r="D8" s="11">
        <v>0.01</v>
      </c>
      <c r="E8">
        <v>0.05</v>
      </c>
    </row>
    <row r="9" spans="1:5" ht="12.75">
      <c r="A9" t="s">
        <v>28</v>
      </c>
      <c r="B9" t="s">
        <v>27</v>
      </c>
      <c r="C9" s="5" t="s">
        <v>17</v>
      </c>
      <c r="D9" s="11">
        <v>0.01</v>
      </c>
      <c r="E9">
        <v>0.05</v>
      </c>
    </row>
    <row r="10" spans="1:4" ht="12.75">
      <c r="A10" s="12" t="s">
        <v>29</v>
      </c>
      <c r="B10" t="s">
        <v>30</v>
      </c>
      <c r="C10" t="s">
        <v>31</v>
      </c>
      <c r="D10" s="13">
        <v>2</v>
      </c>
    </row>
    <row r="11" spans="1:4" ht="12.75">
      <c r="A11" t="s">
        <v>32</v>
      </c>
      <c r="B11" t="s">
        <v>33</v>
      </c>
      <c r="C11" t="s">
        <v>17</v>
      </c>
      <c r="D11" s="13">
        <v>1</v>
      </c>
    </row>
    <row r="12" spans="1:5" ht="12.75">
      <c r="A12" t="s">
        <v>34</v>
      </c>
      <c r="B12" t="s">
        <v>35</v>
      </c>
      <c r="C12" s="5" t="s">
        <v>17</v>
      </c>
      <c r="D12" s="11">
        <v>0.01</v>
      </c>
      <c r="E12">
        <v>0.05</v>
      </c>
    </row>
    <row r="13" spans="1:5" ht="12.75">
      <c r="A13" t="s">
        <v>36</v>
      </c>
      <c r="B13" t="s">
        <v>35</v>
      </c>
      <c r="C13" s="5" t="s">
        <v>17</v>
      </c>
      <c r="D13" s="11">
        <v>0.01</v>
      </c>
      <c r="E13">
        <v>0.05</v>
      </c>
    </row>
    <row r="14" spans="1:5" ht="12.75">
      <c r="A14" t="s">
        <v>37</v>
      </c>
      <c r="B14" t="s">
        <v>20</v>
      </c>
      <c r="C14" s="5" t="s">
        <v>17</v>
      </c>
      <c r="D14" s="7">
        <v>0.0001</v>
      </c>
      <c r="E14">
        <v>0.0005</v>
      </c>
    </row>
    <row r="15" spans="1:5" ht="12.75">
      <c r="A15" t="s">
        <v>38</v>
      </c>
      <c r="B15" t="s">
        <v>35</v>
      </c>
      <c r="C15" s="5" t="s">
        <v>17</v>
      </c>
      <c r="D15" s="9">
        <v>0.005</v>
      </c>
      <c r="E15">
        <v>0.03</v>
      </c>
    </row>
    <row r="16" spans="1:5" ht="12.75">
      <c r="A16" t="s">
        <v>39</v>
      </c>
      <c r="B16" t="s">
        <v>40</v>
      </c>
      <c r="C16" s="5" t="s">
        <v>17</v>
      </c>
      <c r="D16" s="7">
        <v>0.0002</v>
      </c>
      <c r="E16">
        <v>0.001</v>
      </c>
    </row>
    <row r="17" spans="1:5" ht="12.75">
      <c r="A17" t="s">
        <v>41</v>
      </c>
      <c r="B17" t="s">
        <v>27</v>
      </c>
      <c r="C17" s="5" t="s">
        <v>17</v>
      </c>
      <c r="D17" s="11">
        <v>0.01</v>
      </c>
      <c r="E17">
        <v>0.05</v>
      </c>
    </row>
    <row r="18" spans="1:4" ht="12.75">
      <c r="A18" t="s">
        <v>42</v>
      </c>
      <c r="B18" t="s">
        <v>43</v>
      </c>
      <c r="C18" t="s">
        <v>17</v>
      </c>
      <c r="D18" s="9">
        <v>0.005</v>
      </c>
    </row>
    <row r="19" spans="1:4" ht="12.75">
      <c r="A19" t="s">
        <v>44</v>
      </c>
      <c r="B19" t="s">
        <v>45</v>
      </c>
      <c r="C19" t="s">
        <v>17</v>
      </c>
      <c r="D19" s="9">
        <v>0.003</v>
      </c>
    </row>
    <row r="20" spans="1:4" ht="12.75">
      <c r="A20" t="s">
        <v>46</v>
      </c>
      <c r="B20" t="s">
        <v>47</v>
      </c>
      <c r="C20" t="s">
        <v>17</v>
      </c>
      <c r="D20" s="9">
        <v>0.004</v>
      </c>
    </row>
    <row r="21" spans="1:4" ht="12.75">
      <c r="A21" t="s">
        <v>48</v>
      </c>
      <c r="B21" t="s">
        <v>49</v>
      </c>
      <c r="C21" t="s">
        <v>17</v>
      </c>
      <c r="D21" s="9">
        <v>0.003</v>
      </c>
    </row>
    <row r="22" spans="1:4" ht="12.75">
      <c r="A22" t="s">
        <v>50</v>
      </c>
      <c r="B22" t="s">
        <v>51</v>
      </c>
      <c r="C22" t="s">
        <v>17</v>
      </c>
      <c r="D22" s="9">
        <v>0.002</v>
      </c>
    </row>
    <row r="23" spans="1:4" ht="12.75">
      <c r="A23" t="s">
        <v>52</v>
      </c>
      <c r="B23" t="s">
        <v>53</v>
      </c>
      <c r="C23" t="s">
        <v>17</v>
      </c>
      <c r="D23" s="9">
        <v>0.002</v>
      </c>
    </row>
    <row r="24" spans="1:4" ht="12.75">
      <c r="A24" t="s">
        <v>54</v>
      </c>
      <c r="B24" t="s">
        <v>55</v>
      </c>
      <c r="C24" t="s">
        <v>17</v>
      </c>
      <c r="D24" s="13">
        <v>4</v>
      </c>
    </row>
    <row r="25" spans="1:5" ht="12.75">
      <c r="A25" t="s">
        <v>56</v>
      </c>
      <c r="B25" t="s">
        <v>57</v>
      </c>
      <c r="C25" s="5" t="s">
        <v>17</v>
      </c>
      <c r="D25" s="9">
        <v>0.001</v>
      </c>
      <c r="E25">
        <v>0.005</v>
      </c>
    </row>
    <row r="26" spans="1:5" ht="12.75">
      <c r="A26" t="s">
        <v>58</v>
      </c>
      <c r="B26" t="s">
        <v>20</v>
      </c>
      <c r="C26" s="5" t="s">
        <v>17</v>
      </c>
      <c r="D26" s="6">
        <v>5E-05</v>
      </c>
      <c r="E26">
        <v>0.0003</v>
      </c>
    </row>
    <row r="27" spans="1:5" ht="12.75">
      <c r="A27" t="s">
        <v>59</v>
      </c>
      <c r="B27" t="s">
        <v>27</v>
      </c>
      <c r="C27" s="5" t="s">
        <v>17</v>
      </c>
      <c r="D27" s="11">
        <v>0.01</v>
      </c>
      <c r="E27">
        <v>0.05</v>
      </c>
    </row>
  </sheetData>
  <printOptions/>
  <pageMargins left="0.25" right="0.25" top="0.52" bottom="0.5" header="0.5" footer="0.5"/>
  <pageSetup horizontalDpi="300" verticalDpi="3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E6" sqref="E6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80" t="s">
        <v>342</v>
      </c>
      <c r="B1" s="80"/>
      <c r="C1" s="80"/>
    </row>
    <row r="2" spans="1:2" ht="12.75">
      <c r="A2" s="2" t="s">
        <v>0</v>
      </c>
      <c r="B2" s="1">
        <v>38211</v>
      </c>
    </row>
    <row r="3" spans="1:2" ht="12.75">
      <c r="A3" t="s">
        <v>8</v>
      </c>
      <c r="B3">
        <v>27.2</v>
      </c>
    </row>
  </sheetData>
  <mergeCells count="1">
    <mergeCell ref="A1:C1"/>
  </mergeCells>
  <printOptions/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1" sqref="F1"/>
    </sheetView>
  </sheetViews>
  <sheetFormatPr defaultColWidth="9.140625" defaultRowHeight="12.75"/>
  <cols>
    <col min="1" max="1" width="34.7109375" style="0" bestFit="1" customWidth="1"/>
    <col min="5" max="6" width="10.140625" style="0" bestFit="1" customWidth="1"/>
  </cols>
  <sheetData>
    <row r="1" spans="1:6" ht="12.75">
      <c r="A1" s="80" t="s">
        <v>343</v>
      </c>
      <c r="B1" s="80"/>
      <c r="C1" s="80"/>
      <c r="D1" s="80"/>
      <c r="E1" s="68"/>
      <c r="F1" s="68"/>
    </row>
    <row r="2" spans="1:6" ht="12.75">
      <c r="A2" s="2" t="s">
        <v>0</v>
      </c>
      <c r="B2" s="1">
        <v>38027</v>
      </c>
      <c r="C2" s="1">
        <v>38118</v>
      </c>
      <c r="D2" s="1">
        <v>38128</v>
      </c>
      <c r="E2" s="1">
        <v>38313</v>
      </c>
      <c r="F2" s="1">
        <v>38338</v>
      </c>
    </row>
    <row r="3" spans="1:6" ht="12.75">
      <c r="A3" t="s">
        <v>1</v>
      </c>
      <c r="B3">
        <v>0</v>
      </c>
      <c r="D3">
        <v>0</v>
      </c>
      <c r="E3">
        <v>0</v>
      </c>
      <c r="F3">
        <v>0</v>
      </c>
    </row>
    <row r="4" spans="1:6" ht="12.75">
      <c r="A4" t="s">
        <v>2</v>
      </c>
      <c r="B4">
        <v>0</v>
      </c>
      <c r="D4">
        <v>0</v>
      </c>
      <c r="E4">
        <v>0</v>
      </c>
      <c r="F4">
        <v>0</v>
      </c>
    </row>
    <row r="5" spans="1:6" ht="12.75">
      <c r="A5" t="s">
        <v>3</v>
      </c>
      <c r="B5">
        <v>0</v>
      </c>
      <c r="D5">
        <v>0</v>
      </c>
      <c r="E5">
        <v>0</v>
      </c>
      <c r="F5">
        <v>0</v>
      </c>
    </row>
    <row r="6" spans="1:6" ht="12.75">
      <c r="A6" t="s">
        <v>4</v>
      </c>
      <c r="B6">
        <v>0</v>
      </c>
      <c r="D6">
        <v>0</v>
      </c>
      <c r="E6">
        <v>0</v>
      </c>
      <c r="F6">
        <v>0</v>
      </c>
    </row>
    <row r="7" spans="1:6" ht="12.75">
      <c r="A7" t="s">
        <v>5</v>
      </c>
      <c r="B7">
        <v>0</v>
      </c>
      <c r="C7">
        <v>0</v>
      </c>
      <c r="E7">
        <v>0</v>
      </c>
      <c r="F7">
        <v>0</v>
      </c>
    </row>
    <row r="8" spans="1:6" ht="12.75">
      <c r="A8" t="s">
        <v>6</v>
      </c>
      <c r="B8">
        <v>0</v>
      </c>
      <c r="D8">
        <v>0</v>
      </c>
      <c r="E8">
        <v>0</v>
      </c>
      <c r="F8">
        <v>0</v>
      </c>
    </row>
  </sheetData>
  <mergeCells count="1">
    <mergeCell ref="A1:D1"/>
  </mergeCells>
  <printOptions/>
  <pageMargins left="0.75" right="0.75" top="1" bottom="1" header="0.5" footer="0.5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D5" sqref="D5"/>
    </sheetView>
  </sheetViews>
  <sheetFormatPr defaultColWidth="9.140625" defaultRowHeight="12.75"/>
  <cols>
    <col min="1" max="1" width="34.7109375" style="0" bestFit="1" customWidth="1"/>
  </cols>
  <sheetData>
    <row r="1" spans="1:3" ht="12.75">
      <c r="A1" s="80" t="s">
        <v>344</v>
      </c>
      <c r="B1" s="80"/>
      <c r="C1" s="80"/>
    </row>
    <row r="2" spans="1:2" ht="12.75">
      <c r="A2" s="2" t="s">
        <v>0</v>
      </c>
      <c r="B2" s="1">
        <v>38182</v>
      </c>
    </row>
    <row r="3" spans="1:2" ht="12.75">
      <c r="A3" t="s">
        <v>1</v>
      </c>
      <c r="B3">
        <v>0</v>
      </c>
    </row>
    <row r="4" spans="1:2" ht="12.75">
      <c r="A4" t="s">
        <v>2</v>
      </c>
      <c r="B4">
        <v>0</v>
      </c>
    </row>
    <row r="5" spans="1:2" ht="12.75">
      <c r="A5" t="s">
        <v>3</v>
      </c>
      <c r="B5">
        <v>0</v>
      </c>
    </row>
    <row r="6" spans="1:2" ht="12.75">
      <c r="A6" t="s">
        <v>4</v>
      </c>
      <c r="B6">
        <v>0</v>
      </c>
    </row>
    <row r="7" spans="1:2" ht="12.75">
      <c r="A7" t="s">
        <v>5</v>
      </c>
      <c r="B7">
        <v>0</v>
      </c>
    </row>
    <row r="8" spans="1:2" ht="12.75">
      <c r="A8" t="s">
        <v>6</v>
      </c>
      <c r="B8">
        <v>0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P1" sqref="P1"/>
    </sheetView>
  </sheetViews>
  <sheetFormatPr defaultColWidth="9.140625" defaultRowHeight="12.75"/>
  <cols>
    <col min="1" max="1" width="29.8515625" style="15" bestFit="1" customWidth="1"/>
    <col min="2" max="13" width="4.00390625" style="15" bestFit="1" customWidth="1"/>
    <col min="14" max="16384" width="9.140625" style="15" customWidth="1"/>
  </cols>
  <sheetData>
    <row r="1" spans="1:16" ht="11.25">
      <c r="A1" s="78" t="s">
        <v>345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1"/>
      <c r="O1" s="61"/>
      <c r="P1" s="61"/>
    </row>
    <row r="2" spans="1:16" ht="11.25">
      <c r="A2" s="16" t="s">
        <v>0</v>
      </c>
      <c r="B2" s="62">
        <v>38013</v>
      </c>
      <c r="C2" s="62">
        <v>38027</v>
      </c>
      <c r="D2" s="62">
        <v>38070</v>
      </c>
      <c r="E2" s="62">
        <v>38104</v>
      </c>
      <c r="F2" s="62">
        <v>38118</v>
      </c>
      <c r="G2" s="62">
        <v>38148</v>
      </c>
      <c r="H2" s="62">
        <v>38182</v>
      </c>
      <c r="I2" s="62">
        <v>38194</v>
      </c>
      <c r="J2" s="62">
        <v>38211</v>
      </c>
      <c r="K2" s="62">
        <v>38223</v>
      </c>
      <c r="L2" s="63">
        <v>38251</v>
      </c>
      <c r="M2" s="63">
        <v>38260</v>
      </c>
      <c r="N2" s="21">
        <v>38285</v>
      </c>
      <c r="O2" s="21">
        <v>38313</v>
      </c>
      <c r="P2" s="21">
        <v>38338</v>
      </c>
    </row>
    <row r="3" spans="1:16" ht="11.25">
      <c r="A3" s="15" t="s">
        <v>1</v>
      </c>
      <c r="B3" s="15">
        <v>0</v>
      </c>
      <c r="C3" s="15">
        <v>2</v>
      </c>
      <c r="D3" s="15">
        <v>4</v>
      </c>
      <c r="E3" s="15">
        <v>0</v>
      </c>
      <c r="F3" s="15">
        <v>0</v>
      </c>
      <c r="G3" s="15">
        <v>0</v>
      </c>
      <c r="H3" s="15">
        <v>4</v>
      </c>
      <c r="I3" s="15">
        <v>8</v>
      </c>
      <c r="J3" s="15">
        <v>0</v>
      </c>
      <c r="K3" s="15">
        <v>8</v>
      </c>
      <c r="L3" s="15">
        <v>0</v>
      </c>
      <c r="M3" s="15">
        <v>2</v>
      </c>
      <c r="N3" s="15">
        <v>2</v>
      </c>
      <c r="O3" s="15">
        <v>0</v>
      </c>
      <c r="P3" s="15">
        <v>0</v>
      </c>
    </row>
    <row r="4" spans="1:16" ht="11.25">
      <c r="A4" s="15" t="s">
        <v>2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2</v>
      </c>
      <c r="H4" s="15">
        <v>0</v>
      </c>
      <c r="I4" s="15">
        <v>4</v>
      </c>
      <c r="J4" s="15">
        <v>0</v>
      </c>
      <c r="K4" s="15">
        <v>2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</row>
    <row r="5" spans="1:16" ht="11.25">
      <c r="A5" s="15" t="s">
        <v>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2</v>
      </c>
      <c r="L5" s="15">
        <v>0</v>
      </c>
      <c r="M5" s="15">
        <v>0</v>
      </c>
      <c r="N5" s="15">
        <v>0</v>
      </c>
      <c r="O5" s="15">
        <v>2</v>
      </c>
      <c r="P5" s="15">
        <v>2</v>
      </c>
    </row>
    <row r="6" spans="1:16" ht="11.25">
      <c r="A6" s="15" t="s">
        <v>4</v>
      </c>
      <c r="B6" s="15">
        <v>0</v>
      </c>
      <c r="C6" s="15">
        <v>0</v>
      </c>
      <c r="D6" s="15">
        <v>4</v>
      </c>
      <c r="E6" s="15">
        <v>2</v>
      </c>
      <c r="F6" s="15">
        <v>2</v>
      </c>
      <c r="G6" s="15">
        <v>2</v>
      </c>
      <c r="H6" s="15">
        <v>4</v>
      </c>
      <c r="I6" s="15">
        <v>8</v>
      </c>
      <c r="J6" s="15">
        <v>2</v>
      </c>
      <c r="K6" s="15">
        <v>2</v>
      </c>
      <c r="L6" s="15">
        <v>2</v>
      </c>
      <c r="M6" s="15">
        <v>8</v>
      </c>
      <c r="N6" s="15">
        <v>0</v>
      </c>
      <c r="O6" s="15">
        <v>0</v>
      </c>
      <c r="P6" s="15">
        <v>2</v>
      </c>
    </row>
    <row r="7" spans="1:16" ht="11.25">
      <c r="A7" s="15" t="s">
        <v>5</v>
      </c>
      <c r="B7" s="15">
        <v>2</v>
      </c>
      <c r="C7" s="15">
        <v>8</v>
      </c>
      <c r="D7" s="15">
        <v>23</v>
      </c>
      <c r="E7" s="15">
        <v>23</v>
      </c>
      <c r="F7" s="15">
        <v>30</v>
      </c>
      <c r="G7" s="15">
        <v>30</v>
      </c>
      <c r="H7" s="15">
        <v>23</v>
      </c>
      <c r="I7" s="15">
        <v>23</v>
      </c>
      <c r="J7" s="15">
        <v>50</v>
      </c>
      <c r="K7" s="15">
        <v>23</v>
      </c>
      <c r="L7" s="55">
        <v>500</v>
      </c>
      <c r="M7" s="15">
        <v>30</v>
      </c>
      <c r="N7" s="15">
        <v>13</v>
      </c>
      <c r="O7" s="15">
        <v>4</v>
      </c>
      <c r="P7" s="15">
        <v>4</v>
      </c>
    </row>
    <row r="8" spans="1:16" ht="11.25">
      <c r="A8" s="15" t="s">
        <v>6</v>
      </c>
      <c r="B8" s="15">
        <v>13</v>
      </c>
      <c r="C8" s="15">
        <v>13</v>
      </c>
      <c r="D8" s="15">
        <v>0</v>
      </c>
      <c r="E8" s="15">
        <v>2</v>
      </c>
      <c r="F8" s="15">
        <v>8</v>
      </c>
      <c r="G8" s="15">
        <v>8</v>
      </c>
      <c r="H8" s="15">
        <v>13</v>
      </c>
      <c r="I8" s="15">
        <v>23</v>
      </c>
      <c r="J8" s="15">
        <v>4</v>
      </c>
      <c r="K8" s="15">
        <v>23</v>
      </c>
      <c r="L8" s="15">
        <v>13</v>
      </c>
      <c r="M8" s="15">
        <v>13</v>
      </c>
      <c r="N8" s="15">
        <v>4</v>
      </c>
      <c r="O8" s="15">
        <v>2</v>
      </c>
      <c r="P8" s="15">
        <v>13</v>
      </c>
    </row>
  </sheetData>
  <mergeCells count="1">
    <mergeCell ref="A1:M1"/>
  </mergeCells>
  <printOptions/>
  <pageMargins left="0.75" right="0.75" top="1" bottom="1" header="0.5" footer="0.5"/>
  <pageSetup orientation="landscape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C1">
      <selection activeCell="N1" sqref="N1"/>
    </sheetView>
  </sheetViews>
  <sheetFormatPr defaultColWidth="9.140625" defaultRowHeight="12.75"/>
  <cols>
    <col min="1" max="1" width="29.8515625" style="15" bestFit="1" customWidth="1"/>
    <col min="2" max="10" width="7.8515625" style="15" bestFit="1" customWidth="1"/>
    <col min="11" max="11" width="9.140625" style="15" customWidth="1"/>
    <col min="12" max="12" width="10.140625" style="15" bestFit="1" customWidth="1"/>
    <col min="13" max="16384" width="9.140625" style="15" customWidth="1"/>
  </cols>
  <sheetData>
    <row r="1" spans="1:14" ht="11.25">
      <c r="A1" s="78" t="s">
        <v>346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61"/>
      <c r="M1" s="61"/>
      <c r="N1" s="61"/>
    </row>
    <row r="2" spans="1:14" ht="11.25">
      <c r="A2" s="16" t="s">
        <v>0</v>
      </c>
      <c r="B2" s="21">
        <v>38013</v>
      </c>
      <c r="C2" s="21">
        <v>38027</v>
      </c>
      <c r="D2" s="21">
        <v>38070</v>
      </c>
      <c r="E2" s="21">
        <v>38104</v>
      </c>
      <c r="F2" s="21">
        <v>38118</v>
      </c>
      <c r="G2" s="21">
        <v>38148</v>
      </c>
      <c r="H2" s="21">
        <v>38182</v>
      </c>
      <c r="I2" s="21">
        <v>38211</v>
      </c>
      <c r="J2" s="21">
        <v>38223</v>
      </c>
      <c r="K2" s="54">
        <v>38260</v>
      </c>
      <c r="L2" s="21">
        <v>38285</v>
      </c>
      <c r="M2" s="21">
        <v>38313</v>
      </c>
      <c r="N2" s="21">
        <v>38338</v>
      </c>
    </row>
    <row r="3" spans="1:14" ht="11.25">
      <c r="A3" s="15" t="s">
        <v>1</v>
      </c>
      <c r="B3" s="15">
        <v>146</v>
      </c>
      <c r="C3" s="15">
        <v>156</v>
      </c>
      <c r="D3" s="15">
        <v>140</v>
      </c>
      <c r="E3" s="15">
        <v>146</v>
      </c>
      <c r="F3" s="15">
        <v>146</v>
      </c>
      <c r="G3" s="15">
        <v>148</v>
      </c>
      <c r="H3" s="15">
        <v>142</v>
      </c>
      <c r="I3" s="15">
        <v>114</v>
      </c>
      <c r="J3" s="15">
        <v>116</v>
      </c>
      <c r="K3" s="15">
        <v>130</v>
      </c>
      <c r="L3" s="15">
        <v>144</v>
      </c>
      <c r="M3" s="15">
        <v>140</v>
      </c>
      <c r="N3" s="15">
        <v>144</v>
      </c>
    </row>
    <row r="4" spans="1:14" ht="11.25">
      <c r="A4" s="15" t="s">
        <v>2</v>
      </c>
      <c r="B4" s="15">
        <v>146</v>
      </c>
      <c r="C4" s="15">
        <v>148</v>
      </c>
      <c r="D4" s="15">
        <v>140</v>
      </c>
      <c r="E4" s="15">
        <v>146</v>
      </c>
      <c r="F4" s="15">
        <v>142</v>
      </c>
      <c r="G4" s="15">
        <v>154</v>
      </c>
      <c r="H4" s="15">
        <v>144</v>
      </c>
      <c r="I4" s="15">
        <v>124</v>
      </c>
      <c r="J4" s="15">
        <v>120</v>
      </c>
      <c r="K4" s="15">
        <v>128</v>
      </c>
      <c r="L4" s="15">
        <v>144</v>
      </c>
      <c r="M4" s="15">
        <v>138</v>
      </c>
      <c r="N4" s="15">
        <v>146</v>
      </c>
    </row>
    <row r="5" spans="1:14" ht="11.25">
      <c r="A5" s="15" t="s">
        <v>3</v>
      </c>
      <c r="B5" s="15">
        <v>158</v>
      </c>
      <c r="C5" s="15">
        <v>148</v>
      </c>
      <c r="D5" s="15">
        <v>142</v>
      </c>
      <c r="E5" s="15">
        <v>146</v>
      </c>
      <c r="F5" s="15">
        <v>144</v>
      </c>
      <c r="G5" s="15">
        <v>152</v>
      </c>
      <c r="H5" s="15">
        <v>150</v>
      </c>
      <c r="I5" s="15">
        <v>128</v>
      </c>
      <c r="J5" s="15">
        <v>122</v>
      </c>
      <c r="K5" s="15">
        <v>132</v>
      </c>
      <c r="L5" s="15">
        <v>150</v>
      </c>
      <c r="M5" s="15">
        <v>136</v>
      </c>
      <c r="N5" s="15">
        <v>144</v>
      </c>
    </row>
    <row r="6" spans="1:14" ht="11.25">
      <c r="A6" s="15" t="s">
        <v>4</v>
      </c>
      <c r="B6" s="15">
        <v>156</v>
      </c>
      <c r="D6" s="15">
        <v>134</v>
      </c>
      <c r="E6" s="15">
        <v>142</v>
      </c>
      <c r="F6" s="15">
        <v>144</v>
      </c>
      <c r="G6" s="15">
        <v>148</v>
      </c>
      <c r="H6" s="15">
        <v>148</v>
      </c>
      <c r="I6" s="15">
        <v>118</v>
      </c>
      <c r="J6" s="15">
        <v>122</v>
      </c>
      <c r="K6" s="15">
        <v>124</v>
      </c>
      <c r="L6" s="15">
        <v>140</v>
      </c>
      <c r="M6" s="15">
        <v>140</v>
      </c>
      <c r="N6" s="15">
        <v>146</v>
      </c>
    </row>
    <row r="7" spans="1:14" ht="11.25">
      <c r="A7" s="15" t="s">
        <v>5</v>
      </c>
      <c r="B7" s="15">
        <v>200</v>
      </c>
      <c r="D7" s="15">
        <v>162</v>
      </c>
      <c r="E7" s="15">
        <v>124</v>
      </c>
      <c r="F7" s="15">
        <v>96</v>
      </c>
      <c r="G7" s="15">
        <v>150</v>
      </c>
      <c r="H7" s="15">
        <v>146</v>
      </c>
      <c r="I7" s="15">
        <v>132</v>
      </c>
      <c r="J7" s="15">
        <v>142</v>
      </c>
      <c r="K7" s="15">
        <v>154</v>
      </c>
      <c r="L7" s="15">
        <v>182</v>
      </c>
      <c r="M7" s="15">
        <v>162</v>
      </c>
      <c r="N7" s="15">
        <v>156</v>
      </c>
    </row>
    <row r="8" spans="1:14" ht="11.25">
      <c r="A8" s="15" t="s">
        <v>6</v>
      </c>
      <c r="B8" s="15">
        <v>120</v>
      </c>
      <c r="D8" s="15">
        <v>106</v>
      </c>
      <c r="E8" s="15">
        <v>110</v>
      </c>
      <c r="F8" s="15">
        <v>106</v>
      </c>
      <c r="G8" s="15">
        <v>100</v>
      </c>
      <c r="H8" s="15">
        <v>92</v>
      </c>
      <c r="I8" s="15">
        <v>98</v>
      </c>
      <c r="J8" s="15">
        <v>90</v>
      </c>
      <c r="K8" s="15">
        <v>108</v>
      </c>
      <c r="L8" s="15">
        <v>122</v>
      </c>
      <c r="M8" s="15">
        <v>116</v>
      </c>
      <c r="N8" s="15">
        <v>114</v>
      </c>
    </row>
    <row r="10" spans="1:2" ht="11.25">
      <c r="A10" s="56" t="s">
        <v>347</v>
      </c>
      <c r="B10" s="57">
        <f>AVERAGE(B3:K5)</f>
        <v>139.93333333333334</v>
      </c>
    </row>
    <row r="11" spans="1:2" ht="11.25">
      <c r="A11" s="56" t="s">
        <v>348</v>
      </c>
      <c r="B11" s="57">
        <f>AVERAGE(B7:K7)</f>
        <v>145.11111111111111</v>
      </c>
    </row>
    <row r="12" spans="1:2" ht="11.25">
      <c r="A12" s="56" t="s">
        <v>349</v>
      </c>
      <c r="B12" s="57">
        <f>AVERAGE(B8:K8)</f>
        <v>103.33333333333333</v>
      </c>
    </row>
    <row r="13" spans="1:2" ht="11.25">
      <c r="A13" s="56" t="s">
        <v>350</v>
      </c>
      <c r="B13" s="58">
        <f>AVERAGE(B6:K6)</f>
        <v>137.33333333333334</v>
      </c>
    </row>
  </sheetData>
  <mergeCells count="1">
    <mergeCell ref="A1:K1"/>
  </mergeCells>
  <printOptions/>
  <pageMargins left="0.75" right="0.75" top="1" bottom="1" header="0.5" footer="0.5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6"/>
  <sheetViews>
    <sheetView workbookViewId="0" topLeftCell="E1">
      <selection activeCell="S11" sqref="S11"/>
    </sheetView>
  </sheetViews>
  <sheetFormatPr defaultColWidth="9.140625" defaultRowHeight="12.75"/>
  <cols>
    <col min="1" max="1" width="27.28125" style="15" bestFit="1" customWidth="1"/>
    <col min="2" max="2" width="6.00390625" style="15" bestFit="1" customWidth="1"/>
    <col min="3" max="3" width="6.140625" style="15" bestFit="1" customWidth="1"/>
    <col min="4" max="4" width="6.28125" style="15" bestFit="1" customWidth="1"/>
    <col min="5" max="5" width="6.140625" style="15" bestFit="1" customWidth="1"/>
    <col min="6" max="6" width="6.421875" style="15" bestFit="1" customWidth="1"/>
    <col min="7" max="7" width="6.140625" style="15" bestFit="1" customWidth="1"/>
    <col min="8" max="12" width="5.57421875" style="15" bestFit="1" customWidth="1"/>
    <col min="13" max="15" width="6.421875" style="15" bestFit="1" customWidth="1"/>
    <col min="16" max="17" width="6.28125" style="15" bestFit="1" customWidth="1"/>
    <col min="18" max="18" width="8.7109375" style="15" bestFit="1" customWidth="1"/>
    <col min="19" max="16384" width="9.140625" style="15" customWidth="1"/>
  </cols>
  <sheetData>
    <row r="1" spans="1:20" ht="11.25">
      <c r="A1" s="78" t="s">
        <v>351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61"/>
      <c r="T1" s="61"/>
    </row>
    <row r="2" spans="1:20" ht="11.25">
      <c r="A2" s="16" t="s">
        <v>0</v>
      </c>
      <c r="B2" s="44">
        <v>38013</v>
      </c>
      <c r="C2" s="44">
        <v>38027</v>
      </c>
      <c r="D2" s="44">
        <v>38070</v>
      </c>
      <c r="E2" s="44">
        <v>38104</v>
      </c>
      <c r="F2" s="44">
        <v>38118</v>
      </c>
      <c r="G2" s="44">
        <v>38148</v>
      </c>
      <c r="H2" s="44">
        <v>38182</v>
      </c>
      <c r="I2" s="44">
        <v>38186</v>
      </c>
      <c r="J2" s="44">
        <v>38190</v>
      </c>
      <c r="K2" s="44">
        <v>38191</v>
      </c>
      <c r="L2" s="44">
        <v>38194</v>
      </c>
      <c r="M2" s="44">
        <v>38211</v>
      </c>
      <c r="N2" s="44">
        <v>38219</v>
      </c>
      <c r="O2" s="44">
        <v>38223</v>
      </c>
      <c r="P2" s="44">
        <v>38251</v>
      </c>
      <c r="Q2" s="44">
        <v>38260</v>
      </c>
      <c r="R2" s="21">
        <v>38285</v>
      </c>
      <c r="S2" s="21">
        <v>38313</v>
      </c>
      <c r="T2" s="21">
        <v>38338</v>
      </c>
    </row>
    <row r="3" spans="1:4" ht="11.25">
      <c r="A3" s="15" t="s">
        <v>7</v>
      </c>
      <c r="D3" s="15">
        <v>0</v>
      </c>
    </row>
    <row r="4" spans="1:20" ht="11.25">
      <c r="A4" s="15" t="s">
        <v>4</v>
      </c>
      <c r="B4" s="15">
        <v>108</v>
      </c>
      <c r="C4" s="15">
        <v>44.3</v>
      </c>
      <c r="E4" s="15">
        <v>32.3</v>
      </c>
      <c r="F4" s="15">
        <v>122</v>
      </c>
      <c r="G4" s="15">
        <v>144</v>
      </c>
      <c r="H4" s="15">
        <v>107</v>
      </c>
      <c r="L4" s="15">
        <v>664</v>
      </c>
      <c r="M4" s="15">
        <v>120</v>
      </c>
      <c r="O4" s="15">
        <v>261</v>
      </c>
      <c r="P4" s="15">
        <v>5.3</v>
      </c>
      <c r="Q4" s="15">
        <v>15</v>
      </c>
      <c r="R4" s="15">
        <v>3</v>
      </c>
      <c r="S4" s="15">
        <v>29.1</v>
      </c>
      <c r="T4" s="15">
        <v>20</v>
      </c>
    </row>
    <row r="5" spans="1:20" ht="11.25">
      <c r="A5" s="15" t="s">
        <v>5</v>
      </c>
      <c r="B5" s="15">
        <v>5.83</v>
      </c>
      <c r="C5" s="15">
        <v>41</v>
      </c>
      <c r="D5" s="15">
        <v>7.8</v>
      </c>
      <c r="E5" s="15">
        <v>41</v>
      </c>
      <c r="F5" s="15">
        <v>136</v>
      </c>
      <c r="G5" s="15">
        <v>2.9</v>
      </c>
      <c r="H5" s="15">
        <v>13</v>
      </c>
      <c r="L5" s="15">
        <v>18</v>
      </c>
      <c r="M5" s="15">
        <v>14</v>
      </c>
      <c r="O5" s="15">
        <v>18</v>
      </c>
      <c r="P5" s="15">
        <v>0.31</v>
      </c>
      <c r="Q5" s="15">
        <v>1.1</v>
      </c>
      <c r="R5" s="15">
        <v>9.5</v>
      </c>
      <c r="S5" s="15">
        <v>16</v>
      </c>
      <c r="T5" s="15">
        <v>6.1</v>
      </c>
    </row>
    <row r="6" spans="1:20" ht="11.25">
      <c r="A6" s="15" t="s">
        <v>6</v>
      </c>
      <c r="B6" s="15">
        <v>30.9</v>
      </c>
      <c r="C6" s="15">
        <v>22.8</v>
      </c>
      <c r="D6" s="15">
        <v>27</v>
      </c>
      <c r="E6" s="15">
        <v>32.5</v>
      </c>
      <c r="F6" s="15">
        <v>18.9</v>
      </c>
      <c r="G6" s="15">
        <v>41.6</v>
      </c>
      <c r="H6" s="15">
        <v>71</v>
      </c>
      <c r="I6" s="15">
        <v>146</v>
      </c>
      <c r="J6" s="15">
        <v>258</v>
      </c>
      <c r="K6" s="15">
        <v>362</v>
      </c>
      <c r="L6" s="15">
        <v>667</v>
      </c>
      <c r="M6" s="15">
        <v>98.9</v>
      </c>
      <c r="N6" s="15">
        <v>268</v>
      </c>
      <c r="O6" s="15">
        <v>58.2</v>
      </c>
      <c r="P6" s="15">
        <v>32.5</v>
      </c>
      <c r="Q6" s="15">
        <v>37.4</v>
      </c>
      <c r="R6" s="15">
        <v>30.9</v>
      </c>
      <c r="S6" s="15">
        <v>32.5</v>
      </c>
      <c r="T6" s="15">
        <v>18.9</v>
      </c>
    </row>
  </sheetData>
  <mergeCells count="1">
    <mergeCell ref="A1:R1"/>
  </mergeCells>
  <printOptions/>
  <pageMargins left="0.25" right="0.25" top="1" bottom="1" header="0.5" footer="0.5"/>
  <pageSetup orientation="landscape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14" sqref="D14"/>
    </sheetView>
  </sheetViews>
  <sheetFormatPr defaultColWidth="9.140625" defaultRowHeight="12.75"/>
  <cols>
    <col min="1" max="1" width="34.7109375" style="0" bestFit="1" customWidth="1"/>
  </cols>
  <sheetData>
    <row r="1" spans="1:5" ht="12.75">
      <c r="A1" s="80" t="s">
        <v>142</v>
      </c>
      <c r="B1" s="80"/>
      <c r="C1" s="80"/>
      <c r="D1" s="80"/>
      <c r="E1" s="80"/>
    </row>
    <row r="2" spans="1:5" ht="12.75">
      <c r="A2" s="2" t="s">
        <v>0</v>
      </c>
      <c r="B2" s="1">
        <v>38104</v>
      </c>
      <c r="C2" s="1">
        <v>38118</v>
      </c>
      <c r="D2" s="1">
        <v>38148</v>
      </c>
      <c r="E2" s="1">
        <v>38211</v>
      </c>
    </row>
    <row r="3" spans="1:5" ht="12.75">
      <c r="A3" t="s">
        <v>1</v>
      </c>
      <c r="B3">
        <v>0.01</v>
      </c>
      <c r="C3">
        <v>0.03</v>
      </c>
      <c r="D3">
        <v>0.06</v>
      </c>
      <c r="E3">
        <v>0.06</v>
      </c>
    </row>
    <row r="4" spans="1:5" ht="12.75">
      <c r="A4" t="s">
        <v>2</v>
      </c>
      <c r="E4">
        <v>0.03</v>
      </c>
    </row>
    <row r="5" spans="1:5" ht="12.75">
      <c r="A5" t="s">
        <v>3</v>
      </c>
      <c r="E5">
        <v>0.02</v>
      </c>
    </row>
    <row r="6" spans="1:5" ht="12.75">
      <c r="A6" t="s">
        <v>4</v>
      </c>
      <c r="E6">
        <v>0.04</v>
      </c>
    </row>
    <row r="7" spans="1:5" ht="12.75">
      <c r="A7" t="s">
        <v>5</v>
      </c>
      <c r="E7">
        <v>0.02</v>
      </c>
    </row>
    <row r="8" spans="1:5" ht="12.75">
      <c r="A8" t="s">
        <v>6</v>
      </c>
      <c r="B8">
        <v>0.04</v>
      </c>
      <c r="C8">
        <v>0.04</v>
      </c>
      <c r="D8">
        <v>0.04</v>
      </c>
      <c r="E8">
        <v>0.08</v>
      </c>
    </row>
    <row r="10" spans="1:5" ht="12.75">
      <c r="A10" s="80" t="s">
        <v>142</v>
      </c>
      <c r="B10" s="80"/>
      <c r="C10" s="80"/>
      <c r="D10" s="80"/>
      <c r="E10" s="80"/>
    </row>
    <row r="11" spans="1:5" ht="12.75">
      <c r="A11" s="2" t="s">
        <v>0</v>
      </c>
      <c r="B11" s="1">
        <v>38104</v>
      </c>
      <c r="C11" s="1">
        <v>38118</v>
      </c>
      <c r="D11" s="1">
        <v>38148</v>
      </c>
      <c r="E11" s="1">
        <v>38211</v>
      </c>
    </row>
    <row r="12" spans="1:5" ht="12.75">
      <c r="A12" t="s">
        <v>1</v>
      </c>
      <c r="B12">
        <v>10</v>
      </c>
      <c r="C12">
        <v>30</v>
      </c>
      <c r="D12">
        <v>60</v>
      </c>
      <c r="E12">
        <v>60</v>
      </c>
    </row>
    <row r="13" spans="1:5" ht="12.75">
      <c r="A13" t="s">
        <v>2</v>
      </c>
      <c r="E13">
        <v>30</v>
      </c>
    </row>
    <row r="14" spans="1:5" ht="12.75">
      <c r="A14" t="s">
        <v>3</v>
      </c>
      <c r="E14">
        <v>20</v>
      </c>
    </row>
    <row r="15" spans="1:5" ht="12.75">
      <c r="A15" t="s">
        <v>4</v>
      </c>
      <c r="E15">
        <v>40</v>
      </c>
    </row>
    <row r="16" spans="1:5" ht="12.75">
      <c r="A16" t="s">
        <v>5</v>
      </c>
      <c r="E16">
        <v>20</v>
      </c>
    </row>
    <row r="17" spans="1:5" ht="12.75">
      <c r="A17" t="s">
        <v>6</v>
      </c>
      <c r="B17">
        <v>40</v>
      </c>
      <c r="C17">
        <v>40</v>
      </c>
      <c r="D17">
        <v>40</v>
      </c>
      <c r="E17">
        <v>80</v>
      </c>
    </row>
  </sheetData>
  <mergeCells count="2">
    <mergeCell ref="A1:E1"/>
    <mergeCell ref="A10:E10"/>
  </mergeCells>
  <printOptions/>
  <pageMargins left="0.75" right="0.75" top="1" bottom="1" header="0.5" footer="0.5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14" sqref="F14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80" t="s">
        <v>143</v>
      </c>
      <c r="B1" s="80"/>
      <c r="C1" s="80"/>
      <c r="D1" s="80"/>
      <c r="E1" s="80"/>
      <c r="F1" s="80"/>
    </row>
    <row r="2" spans="1:6" ht="12.75">
      <c r="A2" s="2" t="s">
        <v>0</v>
      </c>
      <c r="B2" s="1">
        <v>38070</v>
      </c>
      <c r="C2" s="1">
        <v>38104</v>
      </c>
      <c r="D2" s="1">
        <v>38118</v>
      </c>
      <c r="E2" s="1">
        <v>38148</v>
      </c>
      <c r="F2" s="1">
        <v>38211</v>
      </c>
    </row>
    <row r="3" spans="1:6" ht="12.75">
      <c r="A3" t="s">
        <v>1</v>
      </c>
      <c r="B3">
        <v>0.15</v>
      </c>
      <c r="C3">
        <v>0.2</v>
      </c>
      <c r="D3">
        <v>0.44</v>
      </c>
      <c r="E3">
        <v>0.81</v>
      </c>
      <c r="F3">
        <v>0.7</v>
      </c>
    </row>
    <row r="4" spans="1:6" ht="12.75">
      <c r="A4" t="s">
        <v>2</v>
      </c>
      <c r="F4">
        <v>0.23</v>
      </c>
    </row>
    <row r="5" spans="1:6" ht="12.75">
      <c r="A5" t="s">
        <v>3</v>
      </c>
      <c r="F5">
        <v>0.21</v>
      </c>
    </row>
    <row r="6" spans="1:6" ht="12.75">
      <c r="A6" t="s">
        <v>4</v>
      </c>
      <c r="F6">
        <v>0.46</v>
      </c>
    </row>
    <row r="7" spans="1:6" ht="12.75">
      <c r="A7" t="s">
        <v>5</v>
      </c>
      <c r="F7">
        <v>3.46</v>
      </c>
    </row>
    <row r="8" spans="1:6" ht="12.75">
      <c r="A8" t="s">
        <v>6</v>
      </c>
      <c r="B8">
        <v>0.1</v>
      </c>
      <c r="C8">
        <v>0.13</v>
      </c>
      <c r="D8">
        <v>0.18</v>
      </c>
      <c r="E8">
        <v>0.2</v>
      </c>
      <c r="F8">
        <v>1.48</v>
      </c>
    </row>
    <row r="10" spans="1:6" ht="12.75">
      <c r="A10" s="80" t="s">
        <v>143</v>
      </c>
      <c r="B10" s="80"/>
      <c r="C10" s="80"/>
      <c r="D10" s="80"/>
      <c r="E10" s="80"/>
      <c r="F10" s="80"/>
    </row>
    <row r="11" spans="1:6" ht="12.75">
      <c r="A11" s="2" t="s">
        <v>0</v>
      </c>
      <c r="B11" s="1">
        <v>38070</v>
      </c>
      <c r="C11" s="1">
        <v>38104</v>
      </c>
      <c r="D11" s="1">
        <v>38118</v>
      </c>
      <c r="E11" s="1">
        <v>38148</v>
      </c>
      <c r="F11" s="1">
        <v>38211</v>
      </c>
    </row>
    <row r="12" spans="1:6" ht="12.75">
      <c r="A12" t="s">
        <v>1</v>
      </c>
      <c r="B12">
        <v>150</v>
      </c>
      <c r="C12">
        <v>200</v>
      </c>
      <c r="D12">
        <v>440</v>
      </c>
      <c r="E12">
        <v>810</v>
      </c>
      <c r="F12">
        <v>700</v>
      </c>
    </row>
    <row r="13" spans="1:6" ht="12.75">
      <c r="A13" t="s">
        <v>2</v>
      </c>
      <c r="F13">
        <v>230</v>
      </c>
    </row>
    <row r="14" spans="1:6" ht="12.75">
      <c r="A14" t="s">
        <v>3</v>
      </c>
      <c r="F14">
        <v>210</v>
      </c>
    </row>
    <row r="15" spans="1:6" ht="12.75">
      <c r="A15" t="s">
        <v>4</v>
      </c>
      <c r="F15">
        <v>460</v>
      </c>
    </row>
    <row r="16" spans="1:6" ht="12.75">
      <c r="A16" t="s">
        <v>5</v>
      </c>
      <c r="F16">
        <v>3460</v>
      </c>
    </row>
    <row r="17" spans="1:6" ht="12.75">
      <c r="A17" t="s">
        <v>6</v>
      </c>
      <c r="B17">
        <v>100</v>
      </c>
      <c r="C17">
        <v>130</v>
      </c>
      <c r="D17">
        <v>180</v>
      </c>
      <c r="E17">
        <v>200</v>
      </c>
      <c r="F17">
        <v>1480</v>
      </c>
    </row>
  </sheetData>
  <mergeCells count="2">
    <mergeCell ref="A1:F1"/>
    <mergeCell ref="A10:F10"/>
  </mergeCells>
  <printOptions/>
  <pageMargins left="0.75" right="0.75" top="1" bottom="1" header="0.5" footer="0.5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C1">
      <selection activeCell="A10" sqref="A10:F10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80" t="s">
        <v>140</v>
      </c>
      <c r="B1" s="80"/>
      <c r="C1" s="80"/>
      <c r="D1" s="80"/>
      <c r="E1" s="80"/>
      <c r="F1" s="80"/>
    </row>
    <row r="2" spans="1:6" ht="12.75">
      <c r="A2" s="2" t="s">
        <v>0</v>
      </c>
      <c r="B2" s="1">
        <v>38070</v>
      </c>
      <c r="C2" s="1">
        <v>38104</v>
      </c>
      <c r="D2" s="1">
        <v>38118</v>
      </c>
      <c r="E2" s="1">
        <v>38148</v>
      </c>
      <c r="F2" s="1">
        <v>38211</v>
      </c>
    </row>
    <row r="3" spans="1:6" ht="12.75">
      <c r="A3" t="s">
        <v>1</v>
      </c>
      <c r="B3">
        <v>0.001</v>
      </c>
      <c r="C3">
        <v>0.0015</v>
      </c>
      <c r="D3">
        <v>0.002</v>
      </c>
      <c r="E3">
        <v>0</v>
      </c>
      <c r="F3">
        <v>0.001</v>
      </c>
    </row>
    <row r="4" spans="1:6" ht="12.75">
      <c r="A4" t="s">
        <v>2</v>
      </c>
      <c r="F4">
        <v>0.0004</v>
      </c>
    </row>
    <row r="5" spans="1:6" ht="12.75">
      <c r="A5" t="s">
        <v>3</v>
      </c>
      <c r="F5">
        <v>0.0021</v>
      </c>
    </row>
    <row r="6" spans="1:6" ht="12.75">
      <c r="A6" t="s">
        <v>4</v>
      </c>
      <c r="F6">
        <v>0.0004</v>
      </c>
    </row>
    <row r="7" spans="1:6" ht="12.75">
      <c r="A7" t="s">
        <v>5</v>
      </c>
      <c r="F7">
        <v>0.0003</v>
      </c>
    </row>
    <row r="8" spans="1:6" ht="12.75">
      <c r="A8" t="s">
        <v>6</v>
      </c>
      <c r="B8">
        <v>0.0002</v>
      </c>
      <c r="C8">
        <v>0.001</v>
      </c>
      <c r="D8">
        <v>0.0019</v>
      </c>
      <c r="E8">
        <v>0</v>
      </c>
      <c r="F8">
        <v>0.0005</v>
      </c>
    </row>
    <row r="10" spans="1:6" ht="12.75">
      <c r="A10" s="80" t="s">
        <v>141</v>
      </c>
      <c r="B10" s="80"/>
      <c r="C10" s="80"/>
      <c r="D10" s="80"/>
      <c r="E10" s="80"/>
      <c r="F10" s="80"/>
    </row>
    <row r="11" spans="1:6" ht="12.75">
      <c r="A11" s="2" t="s">
        <v>0</v>
      </c>
      <c r="B11" s="1">
        <v>38070</v>
      </c>
      <c r="C11" s="1">
        <v>38104</v>
      </c>
      <c r="D11" s="1">
        <v>38118</v>
      </c>
      <c r="E11" s="1">
        <v>38148</v>
      </c>
      <c r="F11" s="1">
        <v>38211</v>
      </c>
    </row>
    <row r="12" spans="1:6" ht="12.75">
      <c r="A12" t="s">
        <v>1</v>
      </c>
      <c r="B12">
        <v>1</v>
      </c>
      <c r="C12">
        <v>1.5</v>
      </c>
      <c r="D12">
        <v>2</v>
      </c>
      <c r="E12">
        <v>0</v>
      </c>
      <c r="F12">
        <v>1</v>
      </c>
    </row>
    <row r="13" spans="1:6" ht="12.75">
      <c r="A13" t="s">
        <v>2</v>
      </c>
      <c r="F13">
        <v>0.4</v>
      </c>
    </row>
    <row r="14" spans="1:6" ht="12.75">
      <c r="A14" t="s">
        <v>3</v>
      </c>
      <c r="F14">
        <v>2.1</v>
      </c>
    </row>
    <row r="15" spans="1:6" ht="12.75">
      <c r="A15" t="s">
        <v>4</v>
      </c>
      <c r="F15">
        <v>0.4</v>
      </c>
    </row>
    <row r="16" spans="1:6" ht="12.75">
      <c r="A16" t="s">
        <v>5</v>
      </c>
      <c r="F16">
        <v>0.3</v>
      </c>
    </row>
    <row r="17" spans="1:6" ht="12.75">
      <c r="A17" t="s">
        <v>6</v>
      </c>
      <c r="B17">
        <v>0.2</v>
      </c>
      <c r="C17">
        <v>1</v>
      </c>
      <c r="D17">
        <v>1.9</v>
      </c>
      <c r="E17">
        <v>0</v>
      </c>
      <c r="F17">
        <v>0.5</v>
      </c>
    </row>
  </sheetData>
  <mergeCells count="2">
    <mergeCell ref="A1:F1"/>
    <mergeCell ref="A10:F10"/>
  </mergeCells>
  <printOptions/>
  <pageMargins left="0.75" right="0.75" top="1" bottom="1" header="0.5" footer="0.5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43" sqref="A43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80" t="s">
        <v>168</v>
      </c>
      <c r="B1" s="80"/>
      <c r="C1" s="80"/>
    </row>
    <row r="2" spans="1:2" ht="12.75">
      <c r="A2" s="2" t="s">
        <v>0</v>
      </c>
      <c r="B2" s="1">
        <v>38211</v>
      </c>
    </row>
    <row r="3" spans="1:2" ht="12.75">
      <c r="A3" t="s">
        <v>8</v>
      </c>
      <c r="B3">
        <v>36.2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I4" sqref="I4"/>
    </sheetView>
  </sheetViews>
  <sheetFormatPr defaultColWidth="9.140625" defaultRowHeight="12.75"/>
  <cols>
    <col min="1" max="1" width="21.7109375" style="5" bestFit="1" customWidth="1"/>
    <col min="2" max="2" width="15.7109375" style="5" customWidth="1"/>
    <col min="3" max="5" width="11.00390625" style="5" bestFit="1" customWidth="1"/>
    <col min="6" max="6" width="17.7109375" style="5" bestFit="1" customWidth="1"/>
    <col min="7" max="7" width="5.00390625" style="5" bestFit="1" customWidth="1"/>
    <col min="8" max="8" width="16.7109375" style="5" bestFit="1" customWidth="1"/>
    <col min="9" max="16384" width="9.140625" style="5" customWidth="1"/>
  </cols>
  <sheetData>
    <row r="1" spans="1:8" ht="12.75">
      <c r="A1" s="70" t="s">
        <v>106</v>
      </c>
      <c r="B1" s="70"/>
      <c r="C1" s="70"/>
      <c r="D1" s="70"/>
      <c r="E1" s="70"/>
      <c r="F1" s="70"/>
      <c r="G1" s="70"/>
      <c r="H1" s="70"/>
    </row>
    <row r="3" spans="2:8" ht="12.75">
      <c r="B3" s="72" t="s">
        <v>70</v>
      </c>
      <c r="C3" s="73"/>
      <c r="D3" s="72" t="s">
        <v>134</v>
      </c>
      <c r="E3" s="73"/>
      <c r="F3" s="71" t="s">
        <v>107</v>
      </c>
      <c r="G3" s="71"/>
      <c r="H3" s="71"/>
    </row>
    <row r="4" spans="1:8" ht="29.25" customHeight="1">
      <c r="A4" s="74" t="s">
        <v>71</v>
      </c>
      <c r="B4" s="34" t="s">
        <v>137</v>
      </c>
      <c r="C4" s="34" t="s">
        <v>136</v>
      </c>
      <c r="D4" s="34" t="s">
        <v>137</v>
      </c>
      <c r="E4" s="34" t="s">
        <v>136</v>
      </c>
      <c r="F4" s="75" t="s">
        <v>72</v>
      </c>
      <c r="G4" s="75"/>
      <c r="H4" s="75"/>
    </row>
    <row r="5" spans="1:8" ht="12.75">
      <c r="A5" s="74"/>
      <c r="B5" s="35" t="s">
        <v>133</v>
      </c>
      <c r="C5" s="35" t="s">
        <v>133</v>
      </c>
      <c r="D5" s="35" t="s">
        <v>133</v>
      </c>
      <c r="E5" s="35" t="s">
        <v>133</v>
      </c>
      <c r="F5" s="36" t="s">
        <v>73</v>
      </c>
      <c r="G5" s="76" t="s">
        <v>74</v>
      </c>
      <c r="H5" s="76"/>
    </row>
    <row r="6" spans="1:11" ht="12.75">
      <c r="A6" s="38" t="s">
        <v>75</v>
      </c>
      <c r="B6" s="35">
        <v>0</v>
      </c>
      <c r="C6" s="35">
        <v>0</v>
      </c>
      <c r="D6" s="35">
        <v>0</v>
      </c>
      <c r="E6" s="35">
        <v>0</v>
      </c>
      <c r="F6" s="37" t="s">
        <v>76</v>
      </c>
      <c r="G6" s="39">
        <v>2.39</v>
      </c>
      <c r="H6" s="37" t="s">
        <v>77</v>
      </c>
      <c r="K6" s="40"/>
    </row>
    <row r="7" spans="1:8" ht="12.75">
      <c r="A7" s="38" t="s">
        <v>78</v>
      </c>
      <c r="B7" s="41">
        <v>0.79</v>
      </c>
      <c r="C7" s="41">
        <v>0.96</v>
      </c>
      <c r="D7" s="41">
        <v>0.4</v>
      </c>
      <c r="E7" s="41">
        <v>0.9</v>
      </c>
      <c r="F7" s="37" t="s">
        <v>79</v>
      </c>
      <c r="G7" s="39">
        <v>50</v>
      </c>
      <c r="H7" s="37"/>
    </row>
    <row r="8" spans="1:8" ht="12.75">
      <c r="A8" s="38" t="s">
        <v>80</v>
      </c>
      <c r="B8" s="41">
        <v>0.1</v>
      </c>
      <c r="C8" s="41">
        <v>0</v>
      </c>
      <c r="D8" s="41">
        <v>0.1</v>
      </c>
      <c r="E8" s="41">
        <v>0.1</v>
      </c>
      <c r="F8" s="37" t="s">
        <v>81</v>
      </c>
      <c r="G8" s="39">
        <v>4.96</v>
      </c>
      <c r="H8" s="37" t="s">
        <v>82</v>
      </c>
    </row>
    <row r="9" spans="1:8" ht="12.75">
      <c r="A9" s="38" t="s">
        <v>83</v>
      </c>
      <c r="B9" s="41">
        <v>0</v>
      </c>
      <c r="C9" s="41">
        <v>0</v>
      </c>
      <c r="D9" s="41">
        <v>0</v>
      </c>
      <c r="E9" s="41">
        <v>0</v>
      </c>
      <c r="F9" s="37" t="s">
        <v>84</v>
      </c>
      <c r="G9" s="39">
        <v>16</v>
      </c>
      <c r="H9" s="37"/>
    </row>
    <row r="10" spans="1:8" ht="12.75">
      <c r="A10" s="38" t="s">
        <v>85</v>
      </c>
      <c r="B10" s="41">
        <v>0</v>
      </c>
      <c r="C10" s="41">
        <v>0</v>
      </c>
      <c r="D10" s="42">
        <v>100</v>
      </c>
      <c r="E10" s="41">
        <v>10</v>
      </c>
      <c r="F10" s="37" t="s">
        <v>86</v>
      </c>
      <c r="G10" s="39">
        <v>15.3</v>
      </c>
      <c r="H10" s="37"/>
    </row>
    <row r="11" spans="1:8" ht="12.75">
      <c r="A11" s="38" t="s">
        <v>87</v>
      </c>
      <c r="B11" s="41">
        <v>0</v>
      </c>
      <c r="C11" s="41">
        <v>0</v>
      </c>
      <c r="D11" s="41">
        <v>0</v>
      </c>
      <c r="E11" s="41">
        <v>0</v>
      </c>
      <c r="F11" s="37" t="s">
        <v>88</v>
      </c>
      <c r="G11" s="39">
        <v>507</v>
      </c>
      <c r="H11" s="37"/>
    </row>
    <row r="12" spans="1:8" ht="12.75">
      <c r="A12" s="38" t="s">
        <v>89</v>
      </c>
      <c r="B12" s="41">
        <v>0</v>
      </c>
      <c r="C12" s="41">
        <v>0</v>
      </c>
      <c r="D12" s="41">
        <v>60</v>
      </c>
      <c r="E12" s="41">
        <v>80</v>
      </c>
      <c r="F12" s="37" t="s">
        <v>90</v>
      </c>
      <c r="G12" s="39">
        <v>300</v>
      </c>
      <c r="H12" s="37" t="s">
        <v>91</v>
      </c>
    </row>
    <row r="13" spans="1:8" ht="12.75">
      <c r="A13" s="38" t="s">
        <v>92</v>
      </c>
      <c r="B13" s="42">
        <v>1540</v>
      </c>
      <c r="C13" s="41">
        <v>350</v>
      </c>
      <c r="D13" s="42">
        <v>1480</v>
      </c>
      <c r="E13" s="41">
        <v>810</v>
      </c>
      <c r="F13" s="37" t="s">
        <v>93</v>
      </c>
      <c r="G13" s="39">
        <v>1000</v>
      </c>
      <c r="H13" s="37"/>
    </row>
    <row r="14" spans="1:8" ht="12.75">
      <c r="A14" s="38" t="s">
        <v>94</v>
      </c>
      <c r="B14" s="41">
        <v>0</v>
      </c>
      <c r="C14" s="41">
        <v>0</v>
      </c>
      <c r="D14" s="42">
        <v>31.7</v>
      </c>
      <c r="E14" s="41">
        <v>0.9</v>
      </c>
      <c r="F14" s="37" t="s">
        <v>95</v>
      </c>
      <c r="G14" s="39">
        <v>1.4</v>
      </c>
      <c r="H14" s="37" t="s">
        <v>96</v>
      </c>
    </row>
    <row r="15" spans="1:8" ht="12.75">
      <c r="A15" s="38" t="s">
        <v>97</v>
      </c>
      <c r="B15" s="41">
        <v>0</v>
      </c>
      <c r="C15" s="35">
        <v>5</v>
      </c>
      <c r="D15" s="35">
        <v>21</v>
      </c>
      <c r="E15" s="42">
        <v>293</v>
      </c>
      <c r="F15" s="37" t="s">
        <v>98</v>
      </c>
      <c r="G15" s="39">
        <v>50</v>
      </c>
      <c r="H15" s="37"/>
    </row>
    <row r="16" spans="1:8" ht="12.75">
      <c r="A16" s="38" t="s">
        <v>99</v>
      </c>
      <c r="B16" s="41">
        <v>0.1</v>
      </c>
      <c r="C16" s="41">
        <v>0</v>
      </c>
      <c r="D16" s="41">
        <v>1.9</v>
      </c>
      <c r="E16" s="41">
        <v>2</v>
      </c>
      <c r="F16" s="37" t="s">
        <v>100</v>
      </c>
      <c r="G16" s="39">
        <v>75</v>
      </c>
      <c r="H16" s="37"/>
    </row>
    <row r="17" spans="1:8" ht="12.75">
      <c r="A17" s="38" t="s">
        <v>101</v>
      </c>
      <c r="B17" s="41">
        <v>0</v>
      </c>
      <c r="C17" s="41">
        <v>0</v>
      </c>
      <c r="D17" s="41">
        <v>0</v>
      </c>
      <c r="E17" s="41">
        <v>0</v>
      </c>
      <c r="F17" s="37" t="s">
        <v>102</v>
      </c>
      <c r="G17" s="39">
        <v>18.4</v>
      </c>
      <c r="H17" s="37" t="s">
        <v>96</v>
      </c>
    </row>
    <row r="18" spans="1:8" ht="12.75">
      <c r="A18" s="38" t="s">
        <v>103</v>
      </c>
      <c r="B18" s="41">
        <v>20</v>
      </c>
      <c r="C18" s="41">
        <v>10</v>
      </c>
      <c r="D18" s="41">
        <v>10</v>
      </c>
      <c r="E18" s="41">
        <v>20</v>
      </c>
      <c r="F18" s="37" t="s">
        <v>104</v>
      </c>
      <c r="G18" s="39">
        <v>132</v>
      </c>
      <c r="H18" s="37"/>
    </row>
    <row r="19" spans="1:8" ht="12.75">
      <c r="A19" s="43"/>
      <c r="B19" s="43"/>
      <c r="C19" s="43"/>
      <c r="D19" s="43"/>
      <c r="E19" s="43"/>
      <c r="F19" s="69" t="s">
        <v>105</v>
      </c>
      <c r="G19" s="69"/>
      <c r="H19" s="69"/>
    </row>
  </sheetData>
  <mergeCells count="8">
    <mergeCell ref="F19:H19"/>
    <mergeCell ref="A1:H1"/>
    <mergeCell ref="F3:H3"/>
    <mergeCell ref="B3:C3"/>
    <mergeCell ref="D3:E3"/>
    <mergeCell ref="A4:A5"/>
    <mergeCell ref="F4:H4"/>
    <mergeCell ref="G5:H5"/>
  </mergeCells>
  <printOptions/>
  <pageMargins left="0.75" right="0.75" top="1" bottom="1" header="0.5" footer="0.5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L8" sqref="L8"/>
    </sheetView>
  </sheetViews>
  <sheetFormatPr defaultColWidth="9.140625" defaultRowHeight="12.75"/>
  <cols>
    <col min="1" max="1" width="34.7109375" style="15" bestFit="1" customWidth="1"/>
    <col min="2" max="16384" width="9.140625" style="15" customWidth="1"/>
  </cols>
  <sheetData>
    <row r="1" spans="1:6" ht="11.25">
      <c r="A1" s="78" t="s">
        <v>144</v>
      </c>
      <c r="B1" s="78"/>
      <c r="C1" s="78"/>
      <c r="D1" s="78"/>
      <c r="E1" s="78"/>
      <c r="F1" s="78"/>
    </row>
    <row r="2" spans="1:6" ht="11.25">
      <c r="A2" s="16" t="s">
        <v>0</v>
      </c>
      <c r="B2" s="21">
        <v>38070</v>
      </c>
      <c r="C2" s="21">
        <v>38104</v>
      </c>
      <c r="D2" s="21">
        <v>38118</v>
      </c>
      <c r="E2" s="21">
        <v>38148</v>
      </c>
      <c r="F2" s="21">
        <v>38211</v>
      </c>
    </row>
    <row r="3" spans="1:6" ht="11.25">
      <c r="A3" s="15" t="s">
        <v>1</v>
      </c>
      <c r="B3" s="15">
        <v>0.041</v>
      </c>
      <c r="C3" s="15">
        <v>0.084</v>
      </c>
      <c r="D3" s="15">
        <v>0.155</v>
      </c>
      <c r="E3" s="15">
        <v>0.293</v>
      </c>
      <c r="F3" s="15">
        <v>0.1</v>
      </c>
    </row>
    <row r="4" spans="1:6" ht="11.25">
      <c r="A4" s="15" t="s">
        <v>2</v>
      </c>
      <c r="F4" s="15">
        <v>0</v>
      </c>
    </row>
    <row r="5" spans="1:6" ht="11.25">
      <c r="A5" s="15" t="s">
        <v>3</v>
      </c>
      <c r="F5" s="15">
        <v>0</v>
      </c>
    </row>
    <row r="6" spans="1:6" ht="11.25">
      <c r="A6" s="15" t="s">
        <v>4</v>
      </c>
      <c r="F6" s="15">
        <v>0.075</v>
      </c>
    </row>
    <row r="7" spans="1:6" ht="11.25">
      <c r="A7" s="15" t="s">
        <v>5</v>
      </c>
      <c r="F7" s="15">
        <v>0.022</v>
      </c>
    </row>
    <row r="8" spans="1:6" ht="11.25">
      <c r="A8" s="15" t="s">
        <v>6</v>
      </c>
      <c r="B8" s="15">
        <v>0.021</v>
      </c>
      <c r="C8" s="15">
        <v>0.021</v>
      </c>
      <c r="D8" s="15">
        <v>0.015</v>
      </c>
      <c r="E8" s="15">
        <v>0.01</v>
      </c>
      <c r="F8" s="15">
        <v>0.014</v>
      </c>
    </row>
    <row r="10" spans="1:6" ht="11.25">
      <c r="A10" s="78" t="s">
        <v>144</v>
      </c>
      <c r="B10" s="78"/>
      <c r="C10" s="78"/>
      <c r="D10" s="78"/>
      <c r="E10" s="78"/>
      <c r="F10" s="78"/>
    </row>
    <row r="11" spans="1:6" ht="11.25">
      <c r="A11" s="16" t="s">
        <v>0</v>
      </c>
      <c r="B11" s="21">
        <v>38070</v>
      </c>
      <c r="C11" s="21">
        <v>38104</v>
      </c>
      <c r="D11" s="21">
        <v>38118</v>
      </c>
      <c r="E11" s="21">
        <v>38148</v>
      </c>
      <c r="F11" s="21">
        <v>38211</v>
      </c>
    </row>
    <row r="12" spans="1:6" ht="11.25">
      <c r="A12" s="15" t="s">
        <v>1</v>
      </c>
      <c r="B12" s="15">
        <v>41</v>
      </c>
      <c r="C12" s="15">
        <v>84</v>
      </c>
      <c r="D12" s="15">
        <v>155</v>
      </c>
      <c r="E12" s="15">
        <v>293</v>
      </c>
      <c r="F12" s="15">
        <v>100</v>
      </c>
    </row>
    <row r="13" spans="1:6" ht="11.25">
      <c r="A13" s="15" t="s">
        <v>2</v>
      </c>
      <c r="F13" s="15">
        <v>0</v>
      </c>
    </row>
    <row r="14" spans="1:6" ht="11.25">
      <c r="A14" s="15" t="s">
        <v>3</v>
      </c>
      <c r="F14" s="15">
        <v>0</v>
      </c>
    </row>
    <row r="15" spans="1:6" ht="11.25">
      <c r="A15" s="15" t="s">
        <v>4</v>
      </c>
      <c r="F15" s="15">
        <v>75</v>
      </c>
    </row>
    <row r="16" spans="1:6" ht="11.25">
      <c r="A16" s="15" t="s">
        <v>5</v>
      </c>
      <c r="F16" s="15">
        <v>22</v>
      </c>
    </row>
    <row r="17" spans="1:6" ht="11.25">
      <c r="A17" s="15" t="s">
        <v>6</v>
      </c>
      <c r="B17" s="15">
        <v>21</v>
      </c>
      <c r="C17" s="15">
        <v>21</v>
      </c>
      <c r="D17" s="15">
        <v>15</v>
      </c>
      <c r="E17" s="15">
        <v>10</v>
      </c>
      <c r="F17" s="15">
        <v>14</v>
      </c>
    </row>
  </sheetData>
  <mergeCells count="2">
    <mergeCell ref="A1:F1"/>
    <mergeCell ref="A10:F10"/>
  </mergeCells>
  <printOptions/>
  <pageMargins left="0.75" right="0.75" top="1" bottom="1" header="0.5" footer="0.5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D1">
      <selection activeCell="R18" sqref="R18"/>
    </sheetView>
  </sheetViews>
  <sheetFormatPr defaultColWidth="9.140625" defaultRowHeight="12.75"/>
  <cols>
    <col min="1" max="1" width="29.8515625" style="15" bestFit="1" customWidth="1"/>
    <col min="2" max="2" width="6.140625" style="15" bestFit="1" customWidth="1"/>
    <col min="3" max="6" width="4.00390625" style="15" bestFit="1" customWidth="1"/>
    <col min="7" max="11" width="6.140625" style="15" bestFit="1" customWidth="1"/>
    <col min="12" max="15" width="4.00390625" style="15" bestFit="1" customWidth="1"/>
    <col min="16" max="16384" width="9.140625" style="15" customWidth="1"/>
  </cols>
  <sheetData>
    <row r="1" spans="1:18" ht="11.25">
      <c r="A1" s="78" t="s">
        <v>138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1"/>
      <c r="Q1" s="61"/>
      <c r="R1" s="61"/>
    </row>
    <row r="2" spans="1:18" ht="11.25">
      <c r="A2" s="16" t="s">
        <v>0</v>
      </c>
      <c r="B2" s="62">
        <v>38104</v>
      </c>
      <c r="C2" s="62">
        <v>38118</v>
      </c>
      <c r="D2" s="62">
        <v>38148</v>
      </c>
      <c r="E2" s="62">
        <v>38149</v>
      </c>
      <c r="F2" s="62">
        <v>38182</v>
      </c>
      <c r="G2" s="62">
        <v>38186</v>
      </c>
      <c r="H2" s="62">
        <v>38190</v>
      </c>
      <c r="I2" s="62">
        <v>38191</v>
      </c>
      <c r="J2" s="62">
        <v>38194</v>
      </c>
      <c r="K2" s="62">
        <v>38211</v>
      </c>
      <c r="L2" s="62">
        <v>38219</v>
      </c>
      <c r="M2" s="62">
        <v>38223</v>
      </c>
      <c r="N2" s="63">
        <v>38251</v>
      </c>
      <c r="O2" s="63">
        <v>38260</v>
      </c>
      <c r="P2" s="21">
        <v>38285</v>
      </c>
      <c r="Q2" s="21">
        <v>38313</v>
      </c>
      <c r="R2" s="21">
        <v>38338</v>
      </c>
    </row>
    <row r="3" spans="1:18" ht="11.25">
      <c r="A3" s="15" t="s">
        <v>1</v>
      </c>
      <c r="B3" s="15">
        <v>0.0006</v>
      </c>
      <c r="C3" s="15">
        <v>0</v>
      </c>
      <c r="D3" s="15">
        <v>0</v>
      </c>
      <c r="F3" s="15">
        <v>0</v>
      </c>
      <c r="J3" s="15">
        <v>0.0004</v>
      </c>
      <c r="K3" s="15">
        <v>0.0009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</row>
    <row r="4" spans="1:11" ht="11.25">
      <c r="A4" s="15" t="s">
        <v>2</v>
      </c>
      <c r="K4" s="15">
        <v>0</v>
      </c>
    </row>
    <row r="5" spans="1:11" ht="11.25">
      <c r="A5" s="15" t="s">
        <v>3</v>
      </c>
      <c r="K5" s="15">
        <v>0</v>
      </c>
    </row>
    <row r="6" spans="1:11" ht="11.25">
      <c r="A6" s="15" t="s">
        <v>4</v>
      </c>
      <c r="K6" s="15">
        <v>0.0004</v>
      </c>
    </row>
    <row r="7" spans="1:11" ht="11.25">
      <c r="A7" s="15" t="s">
        <v>5</v>
      </c>
      <c r="K7" s="15">
        <v>0</v>
      </c>
    </row>
    <row r="8" spans="1:18" ht="11.25">
      <c r="A8" s="15" t="s">
        <v>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0.0317</v>
      </c>
      <c r="H8" s="15">
        <v>0.0022</v>
      </c>
      <c r="I8" s="15">
        <v>0.0006</v>
      </c>
      <c r="J8" s="15">
        <v>0.0006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</row>
    <row r="10" spans="1:16" ht="11.25">
      <c r="A10" s="78" t="s">
        <v>139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61"/>
    </row>
    <row r="11" spans="1:18" ht="11.25">
      <c r="A11" s="16" t="s">
        <v>0</v>
      </c>
      <c r="B11" s="62">
        <v>38104</v>
      </c>
      <c r="C11" s="62">
        <v>38118</v>
      </c>
      <c r="D11" s="62">
        <v>38148</v>
      </c>
      <c r="E11" s="62">
        <v>38149</v>
      </c>
      <c r="F11" s="62">
        <v>38182</v>
      </c>
      <c r="G11" s="62">
        <v>38186</v>
      </c>
      <c r="H11" s="62">
        <v>38190</v>
      </c>
      <c r="I11" s="62">
        <v>38191</v>
      </c>
      <c r="J11" s="62">
        <v>38194</v>
      </c>
      <c r="K11" s="62">
        <v>38211</v>
      </c>
      <c r="L11" s="62">
        <v>38219</v>
      </c>
      <c r="M11" s="62">
        <v>38223</v>
      </c>
      <c r="N11" s="63">
        <v>38251</v>
      </c>
      <c r="O11" s="63">
        <v>38260</v>
      </c>
      <c r="P11" s="21">
        <v>38285</v>
      </c>
      <c r="Q11" s="21">
        <v>38313</v>
      </c>
      <c r="R11" s="21">
        <v>38338</v>
      </c>
    </row>
    <row r="12" spans="1:18" ht="11.25">
      <c r="A12" s="15" t="s">
        <v>1</v>
      </c>
      <c r="B12" s="15">
        <v>0.6</v>
      </c>
      <c r="C12" s="15">
        <v>0</v>
      </c>
      <c r="D12" s="15">
        <v>0</v>
      </c>
      <c r="F12" s="15">
        <v>0</v>
      </c>
      <c r="J12" s="15">
        <v>0.4</v>
      </c>
      <c r="K12" s="15">
        <v>0.9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</row>
    <row r="13" spans="1:11" ht="11.25">
      <c r="A13" s="15" t="s">
        <v>2</v>
      </c>
      <c r="K13" s="15">
        <v>0</v>
      </c>
    </row>
    <row r="14" spans="1:11" ht="11.25">
      <c r="A14" s="15" t="s">
        <v>3</v>
      </c>
      <c r="K14" s="15">
        <v>0</v>
      </c>
    </row>
    <row r="15" spans="1:11" ht="11.25">
      <c r="A15" s="15" t="s">
        <v>4</v>
      </c>
      <c r="K15" s="15">
        <v>0.4</v>
      </c>
    </row>
    <row r="16" spans="1:11" ht="11.25">
      <c r="A16" s="15" t="s">
        <v>5</v>
      </c>
      <c r="K16" s="15">
        <v>0</v>
      </c>
    </row>
    <row r="17" spans="1:18" ht="11.25">
      <c r="A17" s="15" t="s">
        <v>6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31.7</v>
      </c>
      <c r="H17" s="15">
        <v>2.2</v>
      </c>
      <c r="I17" s="15">
        <v>0.6</v>
      </c>
      <c r="J17" s="15">
        <v>0.6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</sheetData>
  <mergeCells count="2">
    <mergeCell ref="A10:O10"/>
    <mergeCell ref="A1:O1"/>
  </mergeCells>
  <printOptions/>
  <pageMargins left="0.75" right="0.75" top="1" bottom="1" header="0.5" footer="0.5"/>
  <pageSetup orientation="landscape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E41" sqref="E41"/>
    </sheetView>
  </sheetViews>
  <sheetFormatPr defaultColWidth="9.140625" defaultRowHeight="12.75"/>
  <cols>
    <col min="1" max="1" width="34.7109375" style="0" bestFit="1" customWidth="1"/>
  </cols>
  <sheetData>
    <row r="1" spans="1:3" ht="12.75">
      <c r="A1" s="3" t="s">
        <v>169</v>
      </c>
      <c r="B1" s="3"/>
      <c r="C1" s="3"/>
    </row>
    <row r="2" spans="1:3" ht="12.75">
      <c r="A2" s="2" t="s">
        <v>0</v>
      </c>
      <c r="B2" s="1">
        <v>38070</v>
      </c>
      <c r="C2" s="1">
        <v>38211</v>
      </c>
    </row>
    <row r="3" spans="1:3" ht="12.75">
      <c r="A3" t="s">
        <v>8</v>
      </c>
      <c r="C3">
        <v>0</v>
      </c>
    </row>
    <row r="4" spans="1:2" ht="12.75">
      <c r="A4" t="s">
        <v>1</v>
      </c>
      <c r="B4">
        <v>0</v>
      </c>
    </row>
    <row r="5" spans="1:2" ht="12.75">
      <c r="A5" t="s">
        <v>6</v>
      </c>
      <c r="B5">
        <v>0</v>
      </c>
    </row>
  </sheetData>
  <printOptions/>
  <pageMargins left="0.75" right="0.75" top="1" bottom="1" header="0.5" footer="0.5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H1">
      <selection activeCell="S1" sqref="S1"/>
    </sheetView>
  </sheetViews>
  <sheetFormatPr defaultColWidth="9.140625" defaultRowHeight="12.75"/>
  <cols>
    <col min="1" max="1" width="29.8515625" style="15" bestFit="1" customWidth="1"/>
    <col min="2" max="16" width="7.8515625" style="15" bestFit="1" customWidth="1"/>
    <col min="17" max="16384" width="9.140625" style="15" customWidth="1"/>
  </cols>
  <sheetData>
    <row r="1" spans="1:19" ht="11.25">
      <c r="A1" s="78" t="s">
        <v>167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61"/>
      <c r="R1" s="61"/>
      <c r="S1" s="61"/>
    </row>
    <row r="2" spans="1:19" ht="11.25">
      <c r="A2" s="16" t="s">
        <v>0</v>
      </c>
      <c r="B2" s="21">
        <v>38070</v>
      </c>
      <c r="C2" s="21">
        <v>38104</v>
      </c>
      <c r="D2" s="21">
        <v>38118</v>
      </c>
      <c r="E2" s="21">
        <v>38148</v>
      </c>
      <c r="F2" s="21">
        <v>38149</v>
      </c>
      <c r="G2" s="21">
        <v>38182</v>
      </c>
      <c r="H2" s="21">
        <v>38186</v>
      </c>
      <c r="I2" s="21">
        <v>38190</v>
      </c>
      <c r="J2" s="21">
        <v>38191</v>
      </c>
      <c r="K2" s="21">
        <v>38194</v>
      </c>
      <c r="L2" s="21">
        <v>38211</v>
      </c>
      <c r="M2" s="21">
        <v>38219</v>
      </c>
      <c r="N2" s="21">
        <v>38223</v>
      </c>
      <c r="O2" s="54">
        <v>38251</v>
      </c>
      <c r="P2" s="54">
        <v>38260</v>
      </c>
      <c r="Q2" s="21">
        <v>38285</v>
      </c>
      <c r="R2" s="21">
        <v>38313</v>
      </c>
      <c r="S2" s="21">
        <v>38338</v>
      </c>
    </row>
    <row r="3" spans="1:19" ht="11.25">
      <c r="A3" s="15" t="s">
        <v>1</v>
      </c>
      <c r="B3" s="15">
        <v>0</v>
      </c>
      <c r="C3" s="15">
        <v>0</v>
      </c>
      <c r="D3" s="15">
        <v>0</v>
      </c>
      <c r="E3" s="15">
        <v>0</v>
      </c>
      <c r="G3" s="15">
        <v>0</v>
      </c>
      <c r="K3" s="15">
        <v>0</v>
      </c>
      <c r="L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</row>
    <row r="4" spans="1:12" ht="11.25">
      <c r="A4" s="15" t="s">
        <v>2</v>
      </c>
      <c r="L4" s="15">
        <v>0</v>
      </c>
    </row>
    <row r="5" spans="1:12" ht="11.25">
      <c r="A5" s="15" t="s">
        <v>3</v>
      </c>
      <c r="L5" s="15">
        <v>0</v>
      </c>
    </row>
    <row r="6" spans="1:12" ht="11.25">
      <c r="A6" s="15" t="s">
        <v>4</v>
      </c>
      <c r="L6" s="15">
        <v>0</v>
      </c>
    </row>
    <row r="7" spans="1:12" ht="11.25">
      <c r="A7" s="15" t="s">
        <v>5</v>
      </c>
      <c r="L7" s="15">
        <v>0</v>
      </c>
    </row>
    <row r="8" spans="1:19" ht="11.25">
      <c r="A8" s="15" t="s">
        <v>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</sheetData>
  <mergeCells count="1">
    <mergeCell ref="A1:P1"/>
  </mergeCells>
  <printOptions/>
  <pageMargins left="0.25" right="0.25" top="1" bottom="1" header="0.5" footer="0.5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R34" sqref="R34"/>
    </sheetView>
  </sheetViews>
  <sheetFormatPr defaultColWidth="9.140625" defaultRowHeight="12.75"/>
  <cols>
    <col min="1" max="1" width="29.8515625" style="15" bestFit="1" customWidth="1"/>
    <col min="2" max="2" width="6.00390625" style="15" bestFit="1" customWidth="1"/>
    <col min="3" max="3" width="6.140625" style="15" bestFit="1" customWidth="1"/>
    <col min="4" max="4" width="6.28125" style="15" bestFit="1" customWidth="1"/>
    <col min="5" max="5" width="6.140625" style="15" bestFit="1" customWidth="1"/>
    <col min="6" max="6" width="6.421875" style="15" bestFit="1" customWidth="1"/>
    <col min="7" max="7" width="6.140625" style="15" bestFit="1" customWidth="1"/>
    <col min="8" max="12" width="5.57421875" style="15" bestFit="1" customWidth="1"/>
    <col min="13" max="15" width="6.421875" style="15" bestFit="1" customWidth="1"/>
    <col min="16" max="17" width="6.28125" style="15" bestFit="1" customWidth="1"/>
    <col min="18" max="18" width="6.00390625" style="15" bestFit="1" customWidth="1"/>
    <col min="19" max="20" width="6.140625" style="15" bestFit="1" customWidth="1"/>
    <col min="21" max="16384" width="9.140625" style="15" customWidth="1"/>
  </cols>
  <sheetData>
    <row r="1" spans="1:20" ht="11.25">
      <c r="A1" s="78" t="s">
        <v>164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61"/>
      <c r="S1" s="61"/>
      <c r="T1" s="61"/>
    </row>
    <row r="2" spans="1:20" ht="11.25">
      <c r="A2" s="16" t="s">
        <v>0</v>
      </c>
      <c r="B2" s="44">
        <v>38013</v>
      </c>
      <c r="C2" s="44">
        <v>38027</v>
      </c>
      <c r="D2" s="44">
        <v>38070</v>
      </c>
      <c r="E2" s="44">
        <v>38104</v>
      </c>
      <c r="F2" s="44">
        <v>38118</v>
      </c>
      <c r="G2" s="44">
        <v>38148</v>
      </c>
      <c r="H2" s="44">
        <v>38182</v>
      </c>
      <c r="I2" s="44">
        <v>38186</v>
      </c>
      <c r="J2" s="44">
        <v>38190</v>
      </c>
      <c r="K2" s="44">
        <v>38191</v>
      </c>
      <c r="L2" s="44">
        <v>38194</v>
      </c>
      <c r="M2" s="44">
        <v>38211</v>
      </c>
      <c r="N2" s="44">
        <v>38219</v>
      </c>
      <c r="O2" s="44">
        <v>38223</v>
      </c>
      <c r="P2" s="64">
        <v>38251</v>
      </c>
      <c r="Q2" s="64">
        <v>38260</v>
      </c>
      <c r="R2" s="44">
        <v>38285</v>
      </c>
      <c r="S2" s="44">
        <v>38313</v>
      </c>
      <c r="T2" s="44">
        <v>38338</v>
      </c>
    </row>
    <row r="3" spans="1:18" ht="12.75">
      <c r="A3" s="15" t="s">
        <v>1</v>
      </c>
      <c r="F3" s="15">
        <v>0.15</v>
      </c>
      <c r="R3"/>
    </row>
    <row r="4" spans="1:18" ht="12.75">
      <c r="A4" s="15" t="s">
        <v>2</v>
      </c>
      <c r="F4" s="15">
        <v>0.103</v>
      </c>
      <c r="R4"/>
    </row>
    <row r="5" spans="1:18" ht="12.75">
      <c r="A5" s="15" t="s">
        <v>3</v>
      </c>
      <c r="F5" s="15">
        <v>0.096</v>
      </c>
      <c r="R5"/>
    </row>
    <row r="6" spans="1:20" ht="12.75">
      <c r="A6" s="15" t="s">
        <v>4</v>
      </c>
      <c r="B6" s="15">
        <v>0.163</v>
      </c>
      <c r="C6" s="15">
        <v>0.168</v>
      </c>
      <c r="D6" s="15">
        <v>0.016</v>
      </c>
      <c r="E6" s="15">
        <v>0.146</v>
      </c>
      <c r="F6" s="15">
        <v>0.143</v>
      </c>
      <c r="G6" s="15">
        <v>0.076</v>
      </c>
      <c r="H6" s="15">
        <v>0.11</v>
      </c>
      <c r="L6" s="15">
        <v>0.203</v>
      </c>
      <c r="M6" s="15">
        <v>0.05</v>
      </c>
      <c r="O6" s="15">
        <v>0.047</v>
      </c>
      <c r="P6" s="15">
        <v>0.015</v>
      </c>
      <c r="Q6" s="15">
        <v>0.027</v>
      </c>
      <c r="R6">
        <v>0</v>
      </c>
      <c r="S6" s="15">
        <v>0.005</v>
      </c>
      <c r="T6" s="15">
        <v>0.016</v>
      </c>
    </row>
    <row r="7" spans="1:20" ht="12.75">
      <c r="A7" s="15" t="s">
        <v>5</v>
      </c>
      <c r="B7" s="15">
        <v>2.388</v>
      </c>
      <c r="C7" s="15">
        <v>2.338</v>
      </c>
      <c r="D7" s="15">
        <v>1.623</v>
      </c>
      <c r="E7" s="15">
        <v>0.647</v>
      </c>
      <c r="F7" s="15">
        <v>0.277</v>
      </c>
      <c r="G7" s="15">
        <v>0.573</v>
      </c>
      <c r="H7" s="15">
        <v>0.468</v>
      </c>
      <c r="L7" s="15">
        <v>0.089</v>
      </c>
      <c r="M7" s="15">
        <v>0.73</v>
      </c>
      <c r="O7" s="15">
        <v>1.084</v>
      </c>
      <c r="P7" s="15">
        <v>0.65</v>
      </c>
      <c r="Q7" s="15">
        <v>0.853</v>
      </c>
      <c r="R7">
        <v>0.926</v>
      </c>
      <c r="S7" s="15">
        <v>1.18</v>
      </c>
      <c r="T7" s="15">
        <v>0.641</v>
      </c>
    </row>
    <row r="8" spans="1:20" ht="12.75">
      <c r="A8" s="15" t="s">
        <v>6</v>
      </c>
      <c r="B8" s="15">
        <v>0.296</v>
      </c>
      <c r="C8" s="15">
        <v>0.679</v>
      </c>
      <c r="D8" s="15">
        <v>0.162</v>
      </c>
      <c r="E8" s="15">
        <v>0.373</v>
      </c>
      <c r="F8" s="15">
        <v>0.529</v>
      </c>
      <c r="G8" s="15">
        <v>0.289</v>
      </c>
      <c r="H8" s="15">
        <v>0.154</v>
      </c>
      <c r="I8" s="15">
        <v>0.207</v>
      </c>
      <c r="J8" s="15">
        <v>0.209</v>
      </c>
      <c r="K8" s="15">
        <v>0.193</v>
      </c>
      <c r="L8" s="15">
        <v>0.143</v>
      </c>
      <c r="M8" s="15">
        <v>0.26</v>
      </c>
      <c r="N8" s="15">
        <v>0.239</v>
      </c>
      <c r="O8" s="15">
        <v>0.268</v>
      </c>
      <c r="P8" s="15">
        <v>0.196</v>
      </c>
      <c r="Q8" s="15">
        <v>0.199</v>
      </c>
      <c r="R8">
        <v>0.052</v>
      </c>
      <c r="S8" s="15">
        <v>0.134</v>
      </c>
      <c r="T8" s="15">
        <v>0.266</v>
      </c>
    </row>
    <row r="10" spans="1:18" ht="11.25">
      <c r="A10" s="78" t="s">
        <v>165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61"/>
    </row>
    <row r="11" spans="1:20" ht="11.25">
      <c r="A11" s="16" t="s">
        <v>0</v>
      </c>
      <c r="B11" s="44">
        <v>38013</v>
      </c>
      <c r="C11" s="44">
        <v>38027</v>
      </c>
      <c r="D11" s="44">
        <v>38070</v>
      </c>
      <c r="E11" s="44">
        <v>38104</v>
      </c>
      <c r="F11" s="44">
        <v>38118</v>
      </c>
      <c r="G11" s="44">
        <v>38148</v>
      </c>
      <c r="H11" s="44">
        <v>38182</v>
      </c>
      <c r="I11" s="44">
        <v>38186</v>
      </c>
      <c r="J11" s="44">
        <v>38190</v>
      </c>
      <c r="K11" s="44">
        <v>38191</v>
      </c>
      <c r="L11" s="44">
        <v>38194</v>
      </c>
      <c r="M11" s="44">
        <v>38211</v>
      </c>
      <c r="N11" s="44">
        <v>38219</v>
      </c>
      <c r="O11" s="44">
        <v>38223</v>
      </c>
      <c r="P11" s="64">
        <v>38251</v>
      </c>
      <c r="Q11" s="64">
        <v>38260</v>
      </c>
      <c r="R11" s="44">
        <v>38285</v>
      </c>
      <c r="S11" s="44">
        <v>38313</v>
      </c>
      <c r="T11" s="44">
        <v>38338</v>
      </c>
    </row>
    <row r="12" spans="1:6" ht="11.25">
      <c r="A12" s="15" t="s">
        <v>1</v>
      </c>
      <c r="F12" s="15">
        <v>150</v>
      </c>
    </row>
    <row r="13" spans="1:6" ht="11.25">
      <c r="A13" s="15" t="s">
        <v>2</v>
      </c>
      <c r="F13" s="15">
        <v>103</v>
      </c>
    </row>
    <row r="14" spans="1:6" ht="11.25">
      <c r="A14" s="15" t="s">
        <v>3</v>
      </c>
      <c r="F14" s="15">
        <v>96</v>
      </c>
    </row>
    <row r="15" spans="1:20" ht="11.25">
      <c r="A15" s="15" t="s">
        <v>4</v>
      </c>
      <c r="B15" s="15">
        <v>163</v>
      </c>
      <c r="C15" s="15">
        <v>168</v>
      </c>
      <c r="D15" s="15">
        <v>16</v>
      </c>
      <c r="E15" s="15">
        <v>146</v>
      </c>
      <c r="F15" s="15">
        <v>143</v>
      </c>
      <c r="G15" s="15">
        <v>76</v>
      </c>
      <c r="H15" s="15">
        <v>110</v>
      </c>
      <c r="L15" s="15">
        <v>203</v>
      </c>
      <c r="M15" s="15">
        <v>50</v>
      </c>
      <c r="O15" s="15">
        <v>47</v>
      </c>
      <c r="P15" s="15">
        <v>15</v>
      </c>
      <c r="Q15" s="15">
        <v>27</v>
      </c>
      <c r="R15" s="15">
        <v>0</v>
      </c>
      <c r="S15" s="15">
        <v>5</v>
      </c>
      <c r="T15" s="15">
        <v>16</v>
      </c>
    </row>
    <row r="16" spans="1:20" ht="11.25">
      <c r="A16" s="15" t="s">
        <v>5</v>
      </c>
      <c r="B16" s="15">
        <v>2388</v>
      </c>
      <c r="C16" s="15">
        <v>2338</v>
      </c>
      <c r="D16" s="15">
        <v>1623</v>
      </c>
      <c r="E16" s="15">
        <v>647</v>
      </c>
      <c r="F16" s="15">
        <v>277</v>
      </c>
      <c r="G16" s="15">
        <v>573</v>
      </c>
      <c r="H16" s="15">
        <v>468</v>
      </c>
      <c r="L16" s="15">
        <v>89</v>
      </c>
      <c r="M16" s="15">
        <v>730</v>
      </c>
      <c r="O16" s="15">
        <v>1084</v>
      </c>
      <c r="P16" s="15">
        <v>650</v>
      </c>
      <c r="Q16" s="15">
        <v>853</v>
      </c>
      <c r="R16" s="15">
        <v>926</v>
      </c>
      <c r="S16" s="15">
        <v>1180</v>
      </c>
      <c r="T16" s="15">
        <v>41</v>
      </c>
    </row>
    <row r="17" spans="1:20" ht="11.25">
      <c r="A17" s="15" t="s">
        <v>6</v>
      </c>
      <c r="B17" s="15">
        <v>296</v>
      </c>
      <c r="C17" s="15">
        <v>679</v>
      </c>
      <c r="D17" s="15">
        <v>162</v>
      </c>
      <c r="E17" s="15">
        <v>373</v>
      </c>
      <c r="F17" s="15">
        <v>529</v>
      </c>
      <c r="G17" s="15">
        <v>289</v>
      </c>
      <c r="H17" s="15">
        <v>154</v>
      </c>
      <c r="I17" s="15">
        <v>207</v>
      </c>
      <c r="J17" s="15">
        <v>209</v>
      </c>
      <c r="K17" s="15">
        <v>193</v>
      </c>
      <c r="L17" s="15">
        <v>143</v>
      </c>
      <c r="M17" s="15">
        <v>260</v>
      </c>
      <c r="N17" s="15">
        <v>239</v>
      </c>
      <c r="O17" s="15">
        <v>268</v>
      </c>
      <c r="P17" s="15">
        <v>196</v>
      </c>
      <c r="Q17" s="15">
        <v>199</v>
      </c>
      <c r="R17" s="15">
        <v>52</v>
      </c>
      <c r="S17" s="15">
        <v>134</v>
      </c>
      <c r="T17" s="15">
        <v>266</v>
      </c>
    </row>
  </sheetData>
  <mergeCells count="2">
    <mergeCell ref="A1:Q1"/>
    <mergeCell ref="A10:Q10"/>
  </mergeCells>
  <printOptions/>
  <pageMargins left="0.25" right="0.25" top="1" bottom="1" header="0.5" footer="0.5"/>
  <pageSetup orientation="landscape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P1" sqref="P1"/>
    </sheetView>
  </sheetViews>
  <sheetFormatPr defaultColWidth="9.140625" defaultRowHeight="12.75"/>
  <cols>
    <col min="1" max="1" width="27.28125" style="15" bestFit="1" customWidth="1"/>
    <col min="2" max="13" width="7.8515625" style="15" bestFit="1" customWidth="1"/>
    <col min="14" max="16384" width="9.140625" style="15" customWidth="1"/>
  </cols>
  <sheetData>
    <row r="1" spans="1:16" ht="11.25">
      <c r="A1" s="78" t="s">
        <v>166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1"/>
      <c r="O1" s="61"/>
      <c r="P1" s="61"/>
    </row>
    <row r="2" spans="1:16" ht="11.25">
      <c r="A2" s="16" t="s">
        <v>0</v>
      </c>
      <c r="B2" s="21">
        <v>38013</v>
      </c>
      <c r="C2" s="21">
        <v>38027</v>
      </c>
      <c r="D2" s="21">
        <v>38070</v>
      </c>
      <c r="E2" s="21">
        <v>38104</v>
      </c>
      <c r="F2" s="21">
        <v>38118</v>
      </c>
      <c r="G2" s="21">
        <v>38148</v>
      </c>
      <c r="H2" s="21">
        <v>38182</v>
      </c>
      <c r="I2" s="21">
        <v>38194</v>
      </c>
      <c r="J2" s="21">
        <v>38211</v>
      </c>
      <c r="K2" s="21">
        <v>38223</v>
      </c>
      <c r="L2" s="54">
        <v>38251</v>
      </c>
      <c r="M2" s="54">
        <v>38260</v>
      </c>
      <c r="N2" s="21">
        <v>38285</v>
      </c>
      <c r="O2" s="21">
        <v>38313</v>
      </c>
      <c r="P2" s="21">
        <v>38338</v>
      </c>
    </row>
    <row r="3" spans="1:16" ht="12.75">
      <c r="A3" s="15" t="s">
        <v>4</v>
      </c>
      <c r="B3" s="15">
        <v>0.042</v>
      </c>
      <c r="C3" s="15">
        <v>0.083</v>
      </c>
      <c r="D3" s="15">
        <v>0.05</v>
      </c>
      <c r="E3" s="15">
        <v>0.09</v>
      </c>
      <c r="F3" s="15">
        <v>0.136</v>
      </c>
      <c r="G3" s="15">
        <v>0.098</v>
      </c>
      <c r="H3" s="15">
        <v>0.11</v>
      </c>
      <c r="I3" s="15">
        <v>0.067</v>
      </c>
      <c r="J3" s="15">
        <v>0.057</v>
      </c>
      <c r="K3" s="15">
        <v>0.071</v>
      </c>
      <c r="L3" s="15">
        <v>0.045</v>
      </c>
      <c r="M3" s="15">
        <v>0.053</v>
      </c>
      <c r="N3">
        <v>0.024</v>
      </c>
      <c r="O3" s="15">
        <v>0.014</v>
      </c>
      <c r="P3" s="15">
        <v>0.007</v>
      </c>
    </row>
    <row r="4" spans="1:16" ht="12.75">
      <c r="A4" s="15" t="s">
        <v>5</v>
      </c>
      <c r="B4" s="15">
        <v>0.198</v>
      </c>
      <c r="C4" s="15">
        <v>0.446</v>
      </c>
      <c r="D4" s="15">
        <v>0.035</v>
      </c>
      <c r="E4" s="15">
        <v>0.025</v>
      </c>
      <c r="F4" s="15">
        <v>0.016</v>
      </c>
      <c r="G4" s="15">
        <v>0.019</v>
      </c>
      <c r="H4" s="15">
        <v>0.011</v>
      </c>
      <c r="I4" s="15">
        <v>0.014</v>
      </c>
      <c r="J4" s="15">
        <v>0.012</v>
      </c>
      <c r="K4" s="15">
        <v>0.009</v>
      </c>
      <c r="L4" s="15">
        <v>0.951</v>
      </c>
      <c r="M4" s="15">
        <v>0.018</v>
      </c>
      <c r="N4">
        <v>0.015</v>
      </c>
      <c r="O4" s="15">
        <v>0.141</v>
      </c>
      <c r="P4" s="15">
        <v>0.032</v>
      </c>
    </row>
    <row r="5" spans="1:16" ht="12.75">
      <c r="A5" s="15" t="s">
        <v>6</v>
      </c>
      <c r="B5" s="15">
        <v>0.063</v>
      </c>
      <c r="C5" s="15">
        <v>0.077</v>
      </c>
      <c r="D5" s="15">
        <v>0.038</v>
      </c>
      <c r="E5" s="15">
        <v>0.014</v>
      </c>
      <c r="F5" s="15">
        <v>0.064</v>
      </c>
      <c r="G5" s="15">
        <v>0.038</v>
      </c>
      <c r="H5" s="15">
        <v>0.034</v>
      </c>
      <c r="I5" s="15">
        <v>0.036</v>
      </c>
      <c r="J5" s="15">
        <v>0.026</v>
      </c>
      <c r="K5" s="15">
        <v>0.039</v>
      </c>
      <c r="L5" s="15">
        <v>0.153</v>
      </c>
      <c r="M5" s="15">
        <v>0.07</v>
      </c>
      <c r="N5">
        <v>0.061</v>
      </c>
      <c r="O5" s="15">
        <v>0.107</v>
      </c>
      <c r="P5" s="15">
        <v>0.256</v>
      </c>
    </row>
  </sheetData>
  <mergeCells count="1">
    <mergeCell ref="A1:M1"/>
  </mergeCells>
  <printOptions/>
  <pageMargins left="0.25" right="0.25" top="1" bottom="1" header="0.5" footer="0.5"/>
  <pageSetup orientation="landscape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O36" sqref="O36"/>
    </sheetView>
  </sheetViews>
  <sheetFormatPr defaultColWidth="9.140625" defaultRowHeight="12.75"/>
  <cols>
    <col min="1" max="1" width="29.8515625" style="15" bestFit="1" customWidth="1"/>
    <col min="2" max="2" width="6.00390625" style="15" bestFit="1" customWidth="1"/>
    <col min="3" max="3" width="6.140625" style="15" bestFit="1" customWidth="1"/>
    <col min="4" max="4" width="6.28125" style="15" bestFit="1" customWidth="1"/>
    <col min="5" max="5" width="6.140625" style="15" bestFit="1" customWidth="1"/>
    <col min="6" max="6" width="6.421875" style="15" bestFit="1" customWidth="1"/>
    <col min="7" max="7" width="6.140625" style="15" bestFit="1" customWidth="1"/>
    <col min="8" max="12" width="5.57421875" style="15" bestFit="1" customWidth="1"/>
    <col min="13" max="15" width="6.421875" style="15" bestFit="1" customWidth="1"/>
    <col min="16" max="17" width="6.28125" style="15" bestFit="1" customWidth="1"/>
    <col min="18" max="18" width="5.8515625" style="15" bestFit="1" customWidth="1"/>
    <col min="19" max="20" width="6.140625" style="15" bestFit="1" customWidth="1"/>
    <col min="21" max="16384" width="9.140625" style="15" customWidth="1"/>
  </cols>
  <sheetData>
    <row r="1" spans="1:20" ht="11.25">
      <c r="A1" s="78" t="s">
        <v>162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61"/>
      <c r="S1" s="61"/>
      <c r="T1" s="61"/>
    </row>
    <row r="2" spans="1:20" ht="11.25">
      <c r="A2" s="16" t="s">
        <v>0</v>
      </c>
      <c r="B2" s="44">
        <v>38013</v>
      </c>
      <c r="C2" s="44">
        <v>38027</v>
      </c>
      <c r="D2" s="44">
        <v>38070</v>
      </c>
      <c r="E2" s="44">
        <v>38104</v>
      </c>
      <c r="F2" s="44">
        <v>38118</v>
      </c>
      <c r="G2" s="44">
        <v>38148</v>
      </c>
      <c r="H2" s="44">
        <v>38182</v>
      </c>
      <c r="I2" s="44">
        <v>38186</v>
      </c>
      <c r="J2" s="44">
        <v>38190</v>
      </c>
      <c r="K2" s="44">
        <v>38191</v>
      </c>
      <c r="L2" s="44">
        <v>38194</v>
      </c>
      <c r="M2" s="44">
        <v>38211</v>
      </c>
      <c r="N2" s="44">
        <v>38219</v>
      </c>
      <c r="O2" s="44">
        <v>38223</v>
      </c>
      <c r="P2" s="64">
        <v>38251</v>
      </c>
      <c r="Q2" s="64">
        <v>38260</v>
      </c>
      <c r="R2" s="44">
        <v>38285</v>
      </c>
      <c r="S2" s="44">
        <v>38313</v>
      </c>
      <c r="T2" s="44">
        <v>38338</v>
      </c>
    </row>
    <row r="3" spans="1:20" ht="11.25">
      <c r="A3" s="15" t="s">
        <v>1</v>
      </c>
      <c r="B3" s="15">
        <v>0.64</v>
      </c>
      <c r="C3" s="15">
        <v>0.624</v>
      </c>
      <c r="D3" s="15">
        <v>1.09</v>
      </c>
      <c r="E3" s="15">
        <v>0.678</v>
      </c>
      <c r="F3" s="15">
        <v>0.797</v>
      </c>
      <c r="G3" s="15">
        <v>1.015</v>
      </c>
      <c r="H3" s="15">
        <v>2.651</v>
      </c>
      <c r="L3" s="15">
        <v>0.969</v>
      </c>
      <c r="M3" s="15">
        <v>0.617</v>
      </c>
      <c r="O3" s="15">
        <v>0.71</v>
      </c>
      <c r="P3" s="15">
        <v>0.573</v>
      </c>
      <c r="Q3" s="15">
        <v>0.486</v>
      </c>
      <c r="R3" s="15">
        <v>6.558</v>
      </c>
      <c r="S3" s="15">
        <v>0.386</v>
      </c>
      <c r="T3" s="15">
        <v>0.592</v>
      </c>
    </row>
    <row r="4" spans="1:20" ht="11.25">
      <c r="A4" s="15" t="s">
        <v>2</v>
      </c>
      <c r="B4" s="15">
        <v>0.686</v>
      </c>
      <c r="C4" s="15">
        <v>0.536</v>
      </c>
      <c r="D4" s="15">
        <v>0.718</v>
      </c>
      <c r="E4" s="15">
        <v>0.608</v>
      </c>
      <c r="F4" s="15">
        <v>0.797</v>
      </c>
      <c r="G4" s="15">
        <v>0.858</v>
      </c>
      <c r="H4" s="15">
        <v>0.881</v>
      </c>
      <c r="L4" s="15">
        <v>0.588</v>
      </c>
      <c r="M4" s="15">
        <v>1.631</v>
      </c>
      <c r="O4" s="15">
        <v>0.481</v>
      </c>
      <c r="P4" s="15">
        <v>0.454</v>
      </c>
      <c r="Q4" s="15">
        <v>0.524</v>
      </c>
      <c r="R4" s="15">
        <v>0.533</v>
      </c>
      <c r="S4" s="15">
        <v>0.526</v>
      </c>
      <c r="T4" s="15">
        <v>0.461</v>
      </c>
    </row>
    <row r="5" spans="1:20" ht="11.25">
      <c r="A5" s="15" t="s">
        <v>3</v>
      </c>
      <c r="B5" s="15">
        <v>0.62</v>
      </c>
      <c r="C5" s="15">
        <v>0.627</v>
      </c>
      <c r="D5" s="15">
        <v>0.719</v>
      </c>
      <c r="E5" s="15">
        <v>0.623</v>
      </c>
      <c r="F5" s="15">
        <v>0.81</v>
      </c>
      <c r="G5" s="15">
        <v>0.641</v>
      </c>
      <c r="H5" s="15">
        <v>0.506</v>
      </c>
      <c r="L5" s="15">
        <v>0.717</v>
      </c>
      <c r="M5" s="15">
        <v>0.431</v>
      </c>
      <c r="O5" s="15">
        <v>0.47</v>
      </c>
      <c r="P5" s="15">
        <v>0.426</v>
      </c>
      <c r="Q5" s="15">
        <v>0.493</v>
      </c>
      <c r="R5" s="15">
        <v>0.411</v>
      </c>
      <c r="S5" s="15">
        <v>0.382</v>
      </c>
      <c r="T5" s="15">
        <v>0.397</v>
      </c>
    </row>
    <row r="6" spans="1:16" ht="11.25">
      <c r="A6" s="15" t="s">
        <v>7</v>
      </c>
      <c r="D6" s="15">
        <v>0.596</v>
      </c>
      <c r="E6" s="15">
        <v>1.471</v>
      </c>
      <c r="H6" s="15">
        <v>1.828</v>
      </c>
      <c r="L6" s="15">
        <v>1.965</v>
      </c>
      <c r="N6" s="15">
        <v>1.643</v>
      </c>
      <c r="P6" s="15">
        <v>2.857</v>
      </c>
    </row>
    <row r="7" spans="1:19" ht="11.25">
      <c r="A7" s="15" t="s">
        <v>4</v>
      </c>
      <c r="C7" s="15">
        <v>0.179</v>
      </c>
      <c r="F7" s="15">
        <v>0.992</v>
      </c>
      <c r="H7" s="15">
        <v>0.541</v>
      </c>
      <c r="S7" s="15">
        <v>0.332</v>
      </c>
    </row>
    <row r="8" spans="1:19" ht="11.25">
      <c r="A8" s="15" t="s">
        <v>5</v>
      </c>
      <c r="C8" s="15">
        <v>3.066</v>
      </c>
      <c r="F8" s="15">
        <v>0.643</v>
      </c>
      <c r="H8" s="15">
        <v>0.681</v>
      </c>
      <c r="S8" s="15">
        <v>1.683</v>
      </c>
    </row>
    <row r="9" spans="1:19" ht="11.25">
      <c r="A9" s="15" t="s">
        <v>6</v>
      </c>
      <c r="C9" s="15">
        <v>0.976</v>
      </c>
      <c r="F9" s="15">
        <v>0.977</v>
      </c>
      <c r="H9" s="15">
        <v>0.392</v>
      </c>
      <c r="I9" s="15">
        <v>0.622</v>
      </c>
      <c r="J9" s="15">
        <v>0.66</v>
      </c>
      <c r="K9" s="15">
        <v>0.503</v>
      </c>
      <c r="N9" s="15">
        <v>0.803</v>
      </c>
      <c r="S9" s="15">
        <v>0.439</v>
      </c>
    </row>
    <row r="11" spans="1:18" ht="11.25">
      <c r="A11" s="78" t="s">
        <v>163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61"/>
    </row>
    <row r="12" spans="1:20" ht="11.25">
      <c r="A12" s="16" t="s">
        <v>0</v>
      </c>
      <c r="B12" s="44">
        <v>38013</v>
      </c>
      <c r="C12" s="44">
        <v>38027</v>
      </c>
      <c r="D12" s="44">
        <v>38070</v>
      </c>
      <c r="E12" s="44">
        <v>38104</v>
      </c>
      <c r="F12" s="44">
        <v>38118</v>
      </c>
      <c r="G12" s="44">
        <v>38148</v>
      </c>
      <c r="H12" s="44">
        <v>38182</v>
      </c>
      <c r="I12" s="44">
        <v>38186</v>
      </c>
      <c r="J12" s="44">
        <v>38190</v>
      </c>
      <c r="K12" s="44">
        <v>38191</v>
      </c>
      <c r="L12" s="44">
        <v>38194</v>
      </c>
      <c r="M12" s="44">
        <v>38211</v>
      </c>
      <c r="N12" s="44">
        <v>38219</v>
      </c>
      <c r="O12" s="44">
        <v>38223</v>
      </c>
      <c r="P12" s="64">
        <v>38251</v>
      </c>
      <c r="Q12" s="64">
        <v>38260</v>
      </c>
      <c r="R12" s="44">
        <v>38285</v>
      </c>
      <c r="S12" s="44">
        <v>38313</v>
      </c>
      <c r="T12" s="44">
        <v>38338</v>
      </c>
    </row>
    <row r="13" spans="1:20" ht="11.25">
      <c r="A13" s="15" t="s">
        <v>1</v>
      </c>
      <c r="B13" s="15">
        <v>640</v>
      </c>
      <c r="C13" s="15">
        <v>624</v>
      </c>
      <c r="D13" s="15">
        <v>1090</v>
      </c>
      <c r="E13" s="15">
        <v>678</v>
      </c>
      <c r="F13" s="15">
        <v>797</v>
      </c>
      <c r="G13" s="15">
        <v>1015</v>
      </c>
      <c r="H13" s="15">
        <v>2651</v>
      </c>
      <c r="L13" s="15">
        <v>969</v>
      </c>
      <c r="M13" s="15">
        <v>617</v>
      </c>
      <c r="O13" s="15">
        <v>710</v>
      </c>
      <c r="P13" s="15">
        <v>573</v>
      </c>
      <c r="Q13" s="15">
        <v>486</v>
      </c>
      <c r="R13" s="15">
        <v>6558</v>
      </c>
      <c r="S13" s="15">
        <v>386</v>
      </c>
      <c r="T13" s="15">
        <v>592</v>
      </c>
    </row>
    <row r="14" spans="1:20" ht="11.25">
      <c r="A14" s="15" t="s">
        <v>2</v>
      </c>
      <c r="B14" s="15">
        <v>686</v>
      </c>
      <c r="C14" s="15">
        <v>536</v>
      </c>
      <c r="D14" s="15">
        <v>718</v>
      </c>
      <c r="E14" s="15">
        <v>608</v>
      </c>
      <c r="F14" s="15">
        <v>797</v>
      </c>
      <c r="G14" s="15">
        <v>858</v>
      </c>
      <c r="H14" s="15">
        <v>881</v>
      </c>
      <c r="L14" s="15">
        <v>588</v>
      </c>
      <c r="M14" s="15">
        <v>1631</v>
      </c>
      <c r="O14" s="15">
        <v>481</v>
      </c>
      <c r="P14" s="15">
        <v>454</v>
      </c>
      <c r="Q14" s="15">
        <v>524</v>
      </c>
      <c r="R14" s="15">
        <v>533</v>
      </c>
      <c r="S14" s="15">
        <v>526</v>
      </c>
      <c r="T14" s="15">
        <v>461</v>
      </c>
    </row>
    <row r="15" spans="1:20" ht="11.25">
      <c r="A15" s="15" t="s">
        <v>3</v>
      </c>
      <c r="B15" s="15">
        <v>620</v>
      </c>
      <c r="C15" s="15">
        <v>627</v>
      </c>
      <c r="D15" s="15">
        <v>719</v>
      </c>
      <c r="E15" s="15">
        <v>63</v>
      </c>
      <c r="F15" s="15">
        <v>810</v>
      </c>
      <c r="G15" s="15">
        <v>641</v>
      </c>
      <c r="H15" s="15">
        <v>506</v>
      </c>
      <c r="L15" s="15">
        <v>717</v>
      </c>
      <c r="M15" s="15">
        <v>431</v>
      </c>
      <c r="O15" s="15">
        <v>470</v>
      </c>
      <c r="P15" s="15">
        <v>426</v>
      </c>
      <c r="Q15" s="15">
        <v>493</v>
      </c>
      <c r="R15" s="15">
        <v>411</v>
      </c>
      <c r="S15" s="15">
        <v>382</v>
      </c>
      <c r="T15" s="15">
        <v>397</v>
      </c>
    </row>
    <row r="16" spans="1:16" ht="11.25">
      <c r="A16" s="15" t="s">
        <v>7</v>
      </c>
      <c r="D16" s="15">
        <v>596</v>
      </c>
      <c r="E16" s="15">
        <v>1471</v>
      </c>
      <c r="H16" s="15">
        <v>1828</v>
      </c>
      <c r="L16" s="15">
        <v>1965</v>
      </c>
      <c r="N16" s="15">
        <v>1643</v>
      </c>
      <c r="P16" s="15">
        <v>2857</v>
      </c>
    </row>
    <row r="17" spans="1:19" ht="11.25">
      <c r="A17" s="15" t="s">
        <v>4</v>
      </c>
      <c r="C17" s="15">
        <v>179</v>
      </c>
      <c r="F17" s="15">
        <v>992</v>
      </c>
      <c r="H17" s="15">
        <v>541</v>
      </c>
      <c r="S17" s="15">
        <v>332</v>
      </c>
    </row>
    <row r="18" spans="1:19" ht="11.25">
      <c r="A18" s="15" t="s">
        <v>5</v>
      </c>
      <c r="C18" s="15">
        <v>3066</v>
      </c>
      <c r="F18" s="15">
        <v>643</v>
      </c>
      <c r="H18" s="15">
        <v>681</v>
      </c>
      <c r="S18" s="15">
        <v>1683</v>
      </c>
    </row>
    <row r="19" spans="1:19" ht="11.25">
      <c r="A19" s="15" t="s">
        <v>6</v>
      </c>
      <c r="C19" s="15">
        <v>976</v>
      </c>
      <c r="F19" s="15">
        <v>977</v>
      </c>
      <c r="H19" s="15">
        <v>392</v>
      </c>
      <c r="I19" s="15">
        <v>622</v>
      </c>
      <c r="J19" s="15">
        <v>660</v>
      </c>
      <c r="K19" s="15">
        <v>503</v>
      </c>
      <c r="N19" s="15">
        <v>803</v>
      </c>
      <c r="S19" s="15">
        <v>439</v>
      </c>
    </row>
  </sheetData>
  <mergeCells count="2">
    <mergeCell ref="A11:Q11"/>
    <mergeCell ref="A1:Q1"/>
  </mergeCells>
  <printOptions/>
  <pageMargins left="0.25" right="0.25" top="1" bottom="1" header="0.5" footer="0.5"/>
  <pageSetup orientation="landscape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I1">
      <selection activeCell="T14" sqref="T14"/>
    </sheetView>
  </sheetViews>
  <sheetFormatPr defaultColWidth="9.140625" defaultRowHeight="12.75"/>
  <cols>
    <col min="1" max="1" width="29.8515625" style="15" bestFit="1" customWidth="1"/>
    <col min="2" max="17" width="7.8515625" style="15" bestFit="1" customWidth="1"/>
    <col min="18" max="16384" width="9.140625" style="15" customWidth="1"/>
  </cols>
  <sheetData>
    <row r="1" spans="1:20" ht="11.25">
      <c r="A1" s="78" t="s">
        <v>161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61"/>
      <c r="T1" s="61"/>
    </row>
    <row r="2" spans="1:20" ht="11.25">
      <c r="A2" s="16" t="s">
        <v>0</v>
      </c>
      <c r="B2" s="21">
        <v>38013</v>
      </c>
      <c r="C2" s="21">
        <v>38027</v>
      </c>
      <c r="D2" s="21">
        <v>38070</v>
      </c>
      <c r="E2" s="21">
        <v>38104</v>
      </c>
      <c r="F2" s="21">
        <v>38118</v>
      </c>
      <c r="G2" s="21">
        <v>38148</v>
      </c>
      <c r="H2" s="21">
        <v>38182</v>
      </c>
      <c r="I2" s="21">
        <v>38186</v>
      </c>
      <c r="J2" s="21">
        <v>38190</v>
      </c>
      <c r="K2" s="21">
        <v>38191</v>
      </c>
      <c r="L2" s="21">
        <v>38194</v>
      </c>
      <c r="M2" s="21">
        <v>38211</v>
      </c>
      <c r="N2" s="21">
        <v>38219</v>
      </c>
      <c r="O2" s="21">
        <v>38223</v>
      </c>
      <c r="P2" s="21">
        <v>38251</v>
      </c>
      <c r="Q2" s="21">
        <v>38260</v>
      </c>
      <c r="R2" s="54">
        <v>38285</v>
      </c>
      <c r="S2" s="21">
        <v>38313</v>
      </c>
      <c r="T2" s="21">
        <v>38338</v>
      </c>
    </row>
    <row r="3" spans="1:20" ht="11.25">
      <c r="A3" s="15" t="s">
        <v>1</v>
      </c>
      <c r="B3" s="15">
        <v>13.27</v>
      </c>
      <c r="C3" s="15">
        <v>12.18</v>
      </c>
      <c r="D3" s="15">
        <v>12.7</v>
      </c>
      <c r="E3" s="15">
        <v>10.45</v>
      </c>
      <c r="F3" s="15">
        <v>8.04</v>
      </c>
      <c r="G3" s="15">
        <v>4.97</v>
      </c>
      <c r="H3" s="15">
        <v>1.45</v>
      </c>
      <c r="L3" s="15">
        <v>7.55</v>
      </c>
      <c r="M3" s="15">
        <v>4.04</v>
      </c>
      <c r="O3" s="15">
        <v>3.46</v>
      </c>
      <c r="P3" s="15">
        <v>8.61</v>
      </c>
      <c r="Q3" s="15">
        <v>8.87</v>
      </c>
      <c r="R3" s="52">
        <v>11</v>
      </c>
      <c r="S3" s="15">
        <v>13.5</v>
      </c>
      <c r="T3" s="15">
        <v>15.01</v>
      </c>
    </row>
    <row r="4" spans="1:20" ht="11.25">
      <c r="A4" s="15" t="s">
        <v>2</v>
      </c>
      <c r="B4" s="15">
        <v>12.93</v>
      </c>
      <c r="C4" s="15">
        <v>12.1</v>
      </c>
      <c r="D4" s="15">
        <v>14.33</v>
      </c>
      <c r="E4" s="15">
        <v>11.24</v>
      </c>
      <c r="F4" s="15">
        <v>10.68</v>
      </c>
      <c r="G4" s="15">
        <v>10.64</v>
      </c>
      <c r="H4" s="15">
        <v>7.97</v>
      </c>
      <c r="L4" s="15">
        <v>10.02</v>
      </c>
      <c r="M4" s="15">
        <v>10.19</v>
      </c>
      <c r="O4" s="15">
        <v>7.83</v>
      </c>
      <c r="P4" s="15">
        <v>8.47</v>
      </c>
      <c r="Q4" s="15">
        <v>9.15</v>
      </c>
      <c r="R4" s="52">
        <v>12.09</v>
      </c>
      <c r="S4" s="15">
        <v>12.86</v>
      </c>
      <c r="T4" s="15">
        <v>14.95</v>
      </c>
    </row>
    <row r="5" spans="1:20" ht="11.25">
      <c r="A5" s="15" t="s">
        <v>3</v>
      </c>
      <c r="B5" s="15">
        <v>13.13</v>
      </c>
      <c r="C5" s="15">
        <v>12.36</v>
      </c>
      <c r="D5" s="15">
        <v>14.24</v>
      </c>
      <c r="E5" s="15">
        <v>11.43</v>
      </c>
      <c r="F5" s="15">
        <v>10.54</v>
      </c>
      <c r="G5" s="15">
        <v>10.83</v>
      </c>
      <c r="H5" s="15">
        <v>9.64</v>
      </c>
      <c r="L5" s="15">
        <v>10.31</v>
      </c>
      <c r="M5" s="15">
        <v>10.02</v>
      </c>
      <c r="O5" s="15">
        <v>8.31</v>
      </c>
      <c r="P5" s="15">
        <v>8.46</v>
      </c>
      <c r="Q5" s="15">
        <v>9.38</v>
      </c>
      <c r="R5" s="52">
        <v>11.93</v>
      </c>
      <c r="S5" s="15">
        <v>12.65</v>
      </c>
      <c r="T5" s="15">
        <v>14.64</v>
      </c>
    </row>
    <row r="6" spans="1:18" ht="11.25">
      <c r="A6" s="15" t="s">
        <v>7</v>
      </c>
      <c r="D6" s="15">
        <v>9.41</v>
      </c>
      <c r="E6" s="15">
        <v>12.52</v>
      </c>
      <c r="H6" s="15">
        <v>9.3</v>
      </c>
      <c r="L6" s="15">
        <v>9.62</v>
      </c>
      <c r="N6" s="15">
        <v>9.14</v>
      </c>
      <c r="P6" s="15">
        <v>10.41</v>
      </c>
      <c r="R6" s="52"/>
    </row>
    <row r="7" spans="1:20" ht="11.25">
      <c r="A7" s="15" t="s">
        <v>4</v>
      </c>
      <c r="B7" s="15">
        <v>13.28</v>
      </c>
      <c r="C7" s="15">
        <v>13.7</v>
      </c>
      <c r="D7" s="15">
        <v>10.09</v>
      </c>
      <c r="E7" s="15">
        <v>11.08</v>
      </c>
      <c r="F7" s="15">
        <v>10.41</v>
      </c>
      <c r="G7" s="15">
        <v>9.92</v>
      </c>
      <c r="H7" s="15">
        <v>9.35</v>
      </c>
      <c r="L7" s="15">
        <v>9.78</v>
      </c>
      <c r="M7" s="15">
        <v>8.6</v>
      </c>
      <c r="O7" s="15">
        <v>7.98</v>
      </c>
      <c r="P7" s="15">
        <v>8.09</v>
      </c>
      <c r="Q7" s="15">
        <v>10.18</v>
      </c>
      <c r="R7" s="52">
        <v>10.69</v>
      </c>
      <c r="S7" s="15">
        <v>12.63</v>
      </c>
      <c r="T7" s="15">
        <v>14.25</v>
      </c>
    </row>
    <row r="8" spans="1:20" ht="11.25">
      <c r="A8" s="15" t="s">
        <v>5</v>
      </c>
      <c r="B8" s="15">
        <v>13.24</v>
      </c>
      <c r="C8" s="15">
        <v>14</v>
      </c>
      <c r="D8" s="15">
        <v>10.49</v>
      </c>
      <c r="E8" s="15">
        <v>10.46</v>
      </c>
      <c r="F8" s="15">
        <v>9.75</v>
      </c>
      <c r="G8" s="15">
        <v>9.4</v>
      </c>
      <c r="H8" s="15">
        <v>8</v>
      </c>
      <c r="L8" s="15">
        <v>9.62</v>
      </c>
      <c r="M8" s="15">
        <v>7.85</v>
      </c>
      <c r="O8" s="15">
        <v>7.36</v>
      </c>
      <c r="P8" s="15">
        <v>7.31</v>
      </c>
      <c r="Q8" s="15">
        <v>9.76</v>
      </c>
      <c r="R8" s="52">
        <v>9.96</v>
      </c>
      <c r="S8" s="15">
        <v>12.24</v>
      </c>
      <c r="T8" s="15">
        <v>14.03</v>
      </c>
    </row>
    <row r="9" spans="1:20" ht="11.25">
      <c r="A9" s="15" t="s">
        <v>6</v>
      </c>
      <c r="B9" s="15">
        <v>14.94</v>
      </c>
      <c r="C9" s="15">
        <v>15.85</v>
      </c>
      <c r="D9" s="15">
        <v>13.66</v>
      </c>
      <c r="E9" s="15">
        <v>12.22</v>
      </c>
      <c r="F9" s="15">
        <v>11.79</v>
      </c>
      <c r="G9" s="15">
        <v>11.06</v>
      </c>
      <c r="H9" s="15">
        <v>11</v>
      </c>
      <c r="I9" s="15">
        <v>9.13</v>
      </c>
      <c r="J9" s="15">
        <v>9.5</v>
      </c>
      <c r="K9" s="15">
        <v>11.71</v>
      </c>
      <c r="L9" s="15">
        <v>12.19</v>
      </c>
      <c r="M9" s="15">
        <v>10.09</v>
      </c>
      <c r="N9" s="15">
        <v>9.83</v>
      </c>
      <c r="O9" s="15">
        <v>9.07</v>
      </c>
      <c r="P9" s="15">
        <v>10.17</v>
      </c>
      <c r="Q9" s="15">
        <v>10.64</v>
      </c>
      <c r="R9" s="52">
        <v>12.12</v>
      </c>
      <c r="S9" s="15">
        <v>14.77</v>
      </c>
      <c r="T9" s="15">
        <v>15.44</v>
      </c>
    </row>
  </sheetData>
  <mergeCells count="1">
    <mergeCell ref="A1:R1"/>
  </mergeCells>
  <printOptions/>
  <pageMargins left="0.5" right="0.5" top="1" bottom="1" header="0.5" footer="0.5"/>
  <pageSetup orientation="landscape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H1">
      <selection activeCell="U11" sqref="U11"/>
    </sheetView>
  </sheetViews>
  <sheetFormatPr defaultColWidth="9.140625" defaultRowHeight="12.75"/>
  <cols>
    <col min="1" max="1" width="29.8515625" style="15" bestFit="1" customWidth="1"/>
    <col min="2" max="2" width="6.00390625" style="15" bestFit="1" customWidth="1"/>
    <col min="3" max="3" width="6.140625" style="15" bestFit="1" customWidth="1"/>
    <col min="4" max="4" width="6.28125" style="15" bestFit="1" customWidth="1"/>
    <col min="5" max="5" width="6.140625" style="15" bestFit="1" customWidth="1"/>
    <col min="6" max="6" width="6.421875" style="15" bestFit="1" customWidth="1"/>
    <col min="7" max="11" width="5.57421875" style="15" bestFit="1" customWidth="1"/>
    <col min="12" max="14" width="6.421875" style="15" bestFit="1" customWidth="1"/>
    <col min="15" max="16" width="6.28125" style="15" bestFit="1" customWidth="1"/>
    <col min="17" max="17" width="5.8515625" style="15" bestFit="1" customWidth="1"/>
    <col min="18" max="18" width="6.140625" style="15" bestFit="1" customWidth="1"/>
    <col min="19" max="16384" width="9.140625" style="15" customWidth="1"/>
  </cols>
  <sheetData>
    <row r="1" spans="1:19" ht="11.25">
      <c r="A1" s="78" t="s">
        <v>170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61"/>
      <c r="S1" s="61"/>
    </row>
    <row r="2" spans="1:19" ht="11.25">
      <c r="A2" s="16" t="s">
        <v>0</v>
      </c>
      <c r="B2" s="44">
        <v>38013</v>
      </c>
      <c r="C2" s="44">
        <v>38027</v>
      </c>
      <c r="D2" s="44">
        <v>38070</v>
      </c>
      <c r="E2" s="44">
        <v>38104</v>
      </c>
      <c r="F2" s="44">
        <v>38118</v>
      </c>
      <c r="G2" s="44">
        <v>38182</v>
      </c>
      <c r="H2" s="44">
        <v>38186</v>
      </c>
      <c r="I2" s="44">
        <v>38190</v>
      </c>
      <c r="J2" s="44">
        <v>38191</v>
      </c>
      <c r="K2" s="44">
        <v>38194</v>
      </c>
      <c r="L2" s="44">
        <v>38211</v>
      </c>
      <c r="M2" s="44">
        <v>38219</v>
      </c>
      <c r="N2" s="44">
        <v>38223</v>
      </c>
      <c r="O2" s="44">
        <v>38251</v>
      </c>
      <c r="P2" s="44">
        <v>38260</v>
      </c>
      <c r="Q2" s="44">
        <v>38285</v>
      </c>
      <c r="R2" s="44">
        <v>38313</v>
      </c>
      <c r="S2" s="66">
        <v>38338</v>
      </c>
    </row>
    <row r="3" spans="1:19" ht="11.25">
      <c r="A3" s="15" t="s">
        <v>1</v>
      </c>
      <c r="B3" s="15">
        <v>7.36</v>
      </c>
      <c r="C3" s="15">
        <v>7.04</v>
      </c>
      <c r="D3" s="15">
        <v>7.01</v>
      </c>
      <c r="E3" s="15">
        <v>7.21</v>
      </c>
      <c r="F3" s="15">
        <v>6.63</v>
      </c>
      <c r="G3" s="15">
        <v>6.83</v>
      </c>
      <c r="K3" s="15">
        <v>7.24</v>
      </c>
      <c r="L3" s="15">
        <v>7.17</v>
      </c>
      <c r="N3" s="15">
        <v>7.02</v>
      </c>
      <c r="O3" s="15">
        <v>7.41</v>
      </c>
      <c r="P3" s="15">
        <v>7.52</v>
      </c>
      <c r="Q3" s="52">
        <v>7.86</v>
      </c>
      <c r="R3" s="15">
        <v>8.09</v>
      </c>
      <c r="S3" s="52">
        <v>7.9</v>
      </c>
    </row>
    <row r="4" spans="1:19" ht="11.25">
      <c r="A4" s="15" t="s">
        <v>2</v>
      </c>
      <c r="B4" s="15">
        <v>7.18</v>
      </c>
      <c r="C4" s="15">
        <v>6.94</v>
      </c>
      <c r="D4" s="15">
        <v>7.38</v>
      </c>
      <c r="E4" s="15">
        <v>7.15</v>
      </c>
      <c r="F4" s="15">
        <v>7.29</v>
      </c>
      <c r="G4" s="15">
        <v>7.39</v>
      </c>
      <c r="K4" s="15">
        <v>7.45</v>
      </c>
      <c r="L4" s="15">
        <v>8.11</v>
      </c>
      <c r="N4" s="15">
        <v>7.65</v>
      </c>
      <c r="O4" s="15">
        <v>7.54</v>
      </c>
      <c r="P4" s="15">
        <v>7.64</v>
      </c>
      <c r="Q4" s="52">
        <v>8.7</v>
      </c>
      <c r="R4" s="15">
        <v>8.28</v>
      </c>
      <c r="S4" s="52">
        <v>8.13</v>
      </c>
    </row>
    <row r="5" spans="1:19" ht="11.25">
      <c r="A5" s="15" t="s">
        <v>3</v>
      </c>
      <c r="B5" s="15">
        <v>7.19</v>
      </c>
      <c r="C5" s="15">
        <v>6.97</v>
      </c>
      <c r="D5" s="15">
        <v>7.42</v>
      </c>
      <c r="E5" s="15">
        <v>7.23</v>
      </c>
      <c r="F5" s="15">
        <v>7.33</v>
      </c>
      <c r="G5" s="15">
        <v>7.79</v>
      </c>
      <c r="K5" s="15">
        <v>7.77</v>
      </c>
      <c r="L5" s="15">
        <v>8.19</v>
      </c>
      <c r="N5" s="15">
        <v>7.76</v>
      </c>
      <c r="O5" s="15">
        <v>7.55</v>
      </c>
      <c r="P5" s="15">
        <v>7.64</v>
      </c>
      <c r="Q5" s="52">
        <v>8.72</v>
      </c>
      <c r="R5" s="15">
        <v>8.35</v>
      </c>
      <c r="S5" s="52">
        <v>8.18</v>
      </c>
    </row>
    <row r="6" spans="1:19" ht="11.25">
      <c r="A6" s="15" t="s">
        <v>7</v>
      </c>
      <c r="D6" s="15">
        <v>7.42</v>
      </c>
      <c r="E6" s="15">
        <v>7.55</v>
      </c>
      <c r="G6" s="15">
        <v>7.81</v>
      </c>
      <c r="K6" s="15">
        <v>7.92</v>
      </c>
      <c r="M6" s="15">
        <v>7.67</v>
      </c>
      <c r="O6" s="15">
        <v>7.58</v>
      </c>
      <c r="Q6" s="52"/>
      <c r="S6" s="52"/>
    </row>
    <row r="7" spans="1:19" ht="11.25">
      <c r="A7" s="15" t="s">
        <v>4</v>
      </c>
      <c r="B7" s="15">
        <v>7.17</v>
      </c>
      <c r="C7" s="15">
        <v>6.94</v>
      </c>
      <c r="D7" s="15">
        <v>7.39</v>
      </c>
      <c r="E7" s="15">
        <v>6.89</v>
      </c>
      <c r="F7" s="15">
        <v>6.82</v>
      </c>
      <c r="G7" s="15">
        <v>7.56</v>
      </c>
      <c r="K7" s="15">
        <v>7.62</v>
      </c>
      <c r="L7" s="15">
        <v>7.81</v>
      </c>
      <c r="N7" s="15">
        <v>7.31</v>
      </c>
      <c r="O7" s="15">
        <v>7.49</v>
      </c>
      <c r="P7" s="15">
        <v>7.74</v>
      </c>
      <c r="Q7" s="52">
        <v>8.65</v>
      </c>
      <c r="R7" s="15">
        <v>8.31</v>
      </c>
      <c r="S7" s="52">
        <v>8.08</v>
      </c>
    </row>
    <row r="8" spans="1:19" ht="11.25">
      <c r="A8" s="15" t="s">
        <v>5</v>
      </c>
      <c r="B8" s="15">
        <v>6.9</v>
      </c>
      <c r="C8" s="15">
        <v>7.02</v>
      </c>
      <c r="D8" s="15">
        <v>7.29</v>
      </c>
      <c r="E8" s="15">
        <v>6.86</v>
      </c>
      <c r="F8" s="15">
        <v>6.82</v>
      </c>
      <c r="G8" s="15">
        <v>7.57</v>
      </c>
      <c r="K8" s="15">
        <v>7.26</v>
      </c>
      <c r="L8" s="15">
        <v>7.16</v>
      </c>
      <c r="N8" s="15">
        <v>7.31</v>
      </c>
      <c r="O8" s="15">
        <v>6.82</v>
      </c>
      <c r="P8" s="15">
        <v>7.45</v>
      </c>
      <c r="Q8" s="52">
        <v>7.77</v>
      </c>
      <c r="R8" s="15">
        <v>7.71</v>
      </c>
      <c r="S8" s="52">
        <v>7.4</v>
      </c>
    </row>
    <row r="9" spans="1:19" ht="11.25">
      <c r="A9" s="15" t="s">
        <v>6</v>
      </c>
      <c r="B9" s="15">
        <v>7.33</v>
      </c>
      <c r="C9" s="15">
        <v>7.13</v>
      </c>
      <c r="D9" s="15">
        <v>7.62</v>
      </c>
      <c r="E9" s="15">
        <v>7.15</v>
      </c>
      <c r="F9" s="15">
        <v>7.17</v>
      </c>
      <c r="G9" s="15">
        <v>7.93</v>
      </c>
      <c r="H9" s="15">
        <v>7.81</v>
      </c>
      <c r="I9" s="15">
        <v>7.57</v>
      </c>
      <c r="J9" s="15">
        <v>7.67</v>
      </c>
      <c r="K9" s="15">
        <v>7.66</v>
      </c>
      <c r="L9" s="15">
        <v>7.59</v>
      </c>
      <c r="M9" s="15">
        <v>7.78</v>
      </c>
      <c r="N9" s="15">
        <v>7.38</v>
      </c>
      <c r="O9" s="15">
        <v>7.53</v>
      </c>
      <c r="P9" s="15">
        <v>7.61</v>
      </c>
      <c r="Q9" s="52">
        <v>8.67</v>
      </c>
      <c r="R9" s="15">
        <v>8.01</v>
      </c>
      <c r="S9" s="52">
        <v>7.84</v>
      </c>
    </row>
  </sheetData>
  <mergeCells count="1">
    <mergeCell ref="A1:Q1"/>
  </mergeCells>
  <printOptions/>
  <pageMargins left="0.75" right="0.75" top="1" bottom="1" header="0.5" footer="0.5"/>
  <pageSetup orientation="landscape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B1">
      <selection activeCell="S18" sqref="S18"/>
    </sheetView>
  </sheetViews>
  <sheetFormatPr defaultColWidth="9.140625" defaultRowHeight="12.75"/>
  <cols>
    <col min="1" max="1" width="29.8515625" style="15" bestFit="1" customWidth="1"/>
    <col min="2" max="3" width="5.28125" style="15" bestFit="1" customWidth="1"/>
    <col min="4" max="4" width="4.421875" style="15" bestFit="1" customWidth="1"/>
    <col min="5" max="9" width="5.28125" style="15" bestFit="1" customWidth="1"/>
    <col min="10" max="10" width="4.421875" style="15" bestFit="1" customWidth="1"/>
    <col min="11" max="18" width="5.28125" style="15" bestFit="1" customWidth="1"/>
    <col min="19" max="20" width="6.140625" style="15" bestFit="1" customWidth="1"/>
    <col min="21" max="16384" width="9.140625" style="15" customWidth="1"/>
  </cols>
  <sheetData>
    <row r="1" spans="1:20" ht="11.25">
      <c r="A1" s="78" t="s">
        <v>159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61"/>
      <c r="S1" s="61"/>
      <c r="T1" s="61"/>
    </row>
    <row r="2" spans="1:20" ht="11.25">
      <c r="A2" s="16" t="s">
        <v>0</v>
      </c>
      <c r="B2" s="62">
        <v>38013</v>
      </c>
      <c r="C2" s="62">
        <v>38027</v>
      </c>
      <c r="D2" s="62">
        <v>38070</v>
      </c>
      <c r="E2" s="62">
        <v>38104</v>
      </c>
      <c r="F2" s="62">
        <v>38118</v>
      </c>
      <c r="G2" s="62">
        <v>38148</v>
      </c>
      <c r="H2" s="62">
        <v>38182</v>
      </c>
      <c r="I2" s="62">
        <v>38186</v>
      </c>
      <c r="J2" s="62">
        <v>38190</v>
      </c>
      <c r="K2" s="62">
        <v>38191</v>
      </c>
      <c r="L2" s="62">
        <v>38194</v>
      </c>
      <c r="M2" s="62">
        <v>38211</v>
      </c>
      <c r="N2" s="62">
        <v>38219</v>
      </c>
      <c r="O2" s="62">
        <v>38223</v>
      </c>
      <c r="P2" s="63">
        <v>38251</v>
      </c>
      <c r="Q2" s="63">
        <v>38260</v>
      </c>
      <c r="R2" s="62">
        <v>38285</v>
      </c>
      <c r="S2" s="44">
        <v>38313</v>
      </c>
      <c r="T2" s="44">
        <v>38338</v>
      </c>
    </row>
    <row r="3" spans="1:20" ht="11.25">
      <c r="A3" s="15" t="s">
        <v>1</v>
      </c>
      <c r="B3" s="15">
        <v>0</v>
      </c>
      <c r="C3" s="15">
        <v>0</v>
      </c>
      <c r="D3" s="15">
        <v>0</v>
      </c>
      <c r="E3" s="15">
        <v>0</v>
      </c>
      <c r="F3" s="15">
        <v>0.004</v>
      </c>
      <c r="G3" s="15">
        <v>0.009</v>
      </c>
      <c r="H3" s="15">
        <v>0.016</v>
      </c>
      <c r="L3" s="15">
        <v>0.013</v>
      </c>
      <c r="M3" s="15">
        <v>0.011</v>
      </c>
      <c r="O3" s="15">
        <v>0.032</v>
      </c>
      <c r="P3" s="15">
        <v>0.007</v>
      </c>
      <c r="R3" s="15">
        <v>0.007</v>
      </c>
      <c r="S3" s="15">
        <v>0.003</v>
      </c>
      <c r="T3" s="15">
        <v>0.003</v>
      </c>
    </row>
    <row r="4" spans="1:20" ht="11.25">
      <c r="A4" s="15" t="s">
        <v>2</v>
      </c>
      <c r="B4" s="15">
        <v>0</v>
      </c>
      <c r="C4" s="15">
        <v>0</v>
      </c>
      <c r="D4" s="15">
        <v>0</v>
      </c>
      <c r="E4" s="15">
        <v>0</v>
      </c>
      <c r="F4" s="15">
        <v>0.003</v>
      </c>
      <c r="G4" s="15">
        <v>0</v>
      </c>
      <c r="H4" s="15">
        <v>0.004</v>
      </c>
      <c r="L4" s="15">
        <v>0.006</v>
      </c>
      <c r="M4" s="15">
        <v>0.004</v>
      </c>
      <c r="O4" s="15">
        <v>0.005</v>
      </c>
      <c r="P4" s="15">
        <v>0.006</v>
      </c>
      <c r="R4" s="15">
        <v>0.007</v>
      </c>
      <c r="S4" s="15">
        <v>0.004</v>
      </c>
      <c r="T4" s="15">
        <v>0</v>
      </c>
    </row>
    <row r="5" spans="1:20" ht="11.25">
      <c r="A5" s="15" t="s">
        <v>3</v>
      </c>
      <c r="B5" s="15">
        <v>0</v>
      </c>
      <c r="C5" s="15">
        <v>0</v>
      </c>
      <c r="D5" s="15">
        <v>0</v>
      </c>
      <c r="E5" s="15">
        <v>0</v>
      </c>
      <c r="F5" s="15">
        <v>0.003</v>
      </c>
      <c r="G5" s="15">
        <v>0</v>
      </c>
      <c r="H5" s="15">
        <v>0</v>
      </c>
      <c r="L5" s="15">
        <v>0.004</v>
      </c>
      <c r="M5" s="15">
        <v>0.003</v>
      </c>
      <c r="O5" s="15">
        <v>0.003</v>
      </c>
      <c r="P5" s="15">
        <v>0.006</v>
      </c>
      <c r="R5" s="15">
        <v>0.007</v>
      </c>
      <c r="S5" s="15">
        <v>0</v>
      </c>
      <c r="T5" s="15">
        <v>0</v>
      </c>
    </row>
    <row r="6" spans="1:20" ht="11.25">
      <c r="A6" s="15" t="s">
        <v>4</v>
      </c>
      <c r="B6" s="15">
        <v>0</v>
      </c>
      <c r="C6" s="15">
        <v>0</v>
      </c>
      <c r="D6" s="15">
        <v>0</v>
      </c>
      <c r="E6" s="15">
        <v>0.005</v>
      </c>
      <c r="F6" s="15">
        <v>0.005</v>
      </c>
      <c r="G6" s="15">
        <v>0</v>
      </c>
      <c r="H6" s="15">
        <v>0.005</v>
      </c>
      <c r="L6" s="15">
        <v>0.007</v>
      </c>
      <c r="M6" s="15">
        <v>0.004</v>
      </c>
      <c r="O6" s="15">
        <v>0.008</v>
      </c>
      <c r="P6" s="15">
        <v>0.005</v>
      </c>
      <c r="Q6" s="15">
        <v>0.005</v>
      </c>
      <c r="R6" s="15">
        <v>0.007</v>
      </c>
      <c r="S6" s="15">
        <v>0</v>
      </c>
      <c r="T6" s="15">
        <v>0</v>
      </c>
    </row>
    <row r="7" spans="1:20" ht="11.25">
      <c r="A7" s="15" t="s">
        <v>5</v>
      </c>
      <c r="B7" s="15">
        <v>0.022</v>
      </c>
      <c r="C7" s="15">
        <v>0.019</v>
      </c>
      <c r="D7" s="15">
        <v>0.27</v>
      </c>
      <c r="E7" s="15">
        <v>0.03</v>
      </c>
      <c r="F7" s="15">
        <v>0.026</v>
      </c>
      <c r="G7" s="15">
        <v>0.037</v>
      </c>
      <c r="H7" s="15">
        <v>0.05</v>
      </c>
      <c r="L7" s="15">
        <v>0.049</v>
      </c>
      <c r="M7" s="15">
        <v>0.05</v>
      </c>
      <c r="O7" s="15">
        <v>0.056</v>
      </c>
      <c r="P7" s="15">
        <v>0.16</v>
      </c>
      <c r="Q7" s="15">
        <v>0.043</v>
      </c>
      <c r="R7" s="15">
        <v>0.036</v>
      </c>
      <c r="S7" s="15">
        <v>0.035</v>
      </c>
      <c r="T7" s="15">
        <v>0.021</v>
      </c>
    </row>
    <row r="8" spans="1:20" ht="11.25">
      <c r="A8" s="15" t="s">
        <v>6</v>
      </c>
      <c r="B8" s="15">
        <v>0.007</v>
      </c>
      <c r="C8" s="15">
        <v>0.016</v>
      </c>
      <c r="D8" s="15">
        <v>0</v>
      </c>
      <c r="E8" s="15">
        <v>0.007</v>
      </c>
      <c r="F8" s="15">
        <v>0.009</v>
      </c>
      <c r="G8" s="15">
        <v>0.004</v>
      </c>
      <c r="H8" s="15">
        <v>0.003</v>
      </c>
      <c r="I8" s="15">
        <v>0.007</v>
      </c>
      <c r="J8" s="15">
        <v>0.01</v>
      </c>
      <c r="K8" s="15">
        <v>0.012</v>
      </c>
      <c r="L8" s="15">
        <v>0.012</v>
      </c>
      <c r="M8" s="15">
        <v>0.015</v>
      </c>
      <c r="N8" s="15">
        <v>0.017</v>
      </c>
      <c r="O8" s="15">
        <v>0.016</v>
      </c>
      <c r="P8" s="15">
        <v>0.01</v>
      </c>
      <c r="Q8" s="15">
        <v>0.02</v>
      </c>
      <c r="R8" s="15">
        <v>0.01</v>
      </c>
      <c r="S8" s="15">
        <v>0.018</v>
      </c>
      <c r="T8" s="15">
        <v>0.007</v>
      </c>
    </row>
    <row r="10" spans="1:18" ht="11.25">
      <c r="A10" s="78" t="s">
        <v>160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61"/>
    </row>
    <row r="11" spans="1:20" ht="11.25">
      <c r="A11" s="16" t="s">
        <v>0</v>
      </c>
      <c r="B11" s="62">
        <v>38013</v>
      </c>
      <c r="C11" s="62">
        <v>38027</v>
      </c>
      <c r="D11" s="62">
        <v>38070</v>
      </c>
      <c r="E11" s="62">
        <v>38104</v>
      </c>
      <c r="F11" s="62">
        <v>38118</v>
      </c>
      <c r="G11" s="62">
        <v>38148</v>
      </c>
      <c r="H11" s="62">
        <v>38182</v>
      </c>
      <c r="I11" s="62">
        <v>38186</v>
      </c>
      <c r="J11" s="62">
        <v>38190</v>
      </c>
      <c r="K11" s="62">
        <v>38191</v>
      </c>
      <c r="L11" s="62">
        <v>38194</v>
      </c>
      <c r="M11" s="62">
        <v>38211</v>
      </c>
      <c r="N11" s="62">
        <v>38219</v>
      </c>
      <c r="O11" s="62">
        <v>38223</v>
      </c>
      <c r="P11" s="63">
        <v>38251</v>
      </c>
      <c r="Q11" s="63">
        <v>38260</v>
      </c>
      <c r="R11" s="62">
        <v>38285</v>
      </c>
      <c r="S11" s="44">
        <v>38313</v>
      </c>
      <c r="T11" s="44">
        <v>38338</v>
      </c>
    </row>
    <row r="12" spans="1:20" ht="11.25">
      <c r="A12" s="15" t="s">
        <v>1</v>
      </c>
      <c r="B12" s="15">
        <v>0</v>
      </c>
      <c r="C12" s="15">
        <v>0</v>
      </c>
      <c r="D12" s="15">
        <v>0</v>
      </c>
      <c r="E12" s="15">
        <v>0</v>
      </c>
      <c r="F12" s="15">
        <v>4</v>
      </c>
      <c r="G12" s="15">
        <v>9</v>
      </c>
      <c r="H12" s="15">
        <v>16</v>
      </c>
      <c r="L12" s="15">
        <v>13</v>
      </c>
      <c r="M12" s="15">
        <v>11</v>
      </c>
      <c r="O12" s="15">
        <v>32</v>
      </c>
      <c r="P12" s="15">
        <v>7</v>
      </c>
      <c r="R12" s="15">
        <v>7</v>
      </c>
      <c r="S12" s="15">
        <v>3</v>
      </c>
      <c r="T12" s="15">
        <v>3</v>
      </c>
    </row>
    <row r="13" spans="1:20" ht="11.25">
      <c r="A13" s="15" t="s">
        <v>2</v>
      </c>
      <c r="B13" s="15">
        <v>0</v>
      </c>
      <c r="C13" s="15">
        <v>0</v>
      </c>
      <c r="D13" s="15">
        <v>0</v>
      </c>
      <c r="E13" s="15">
        <v>0</v>
      </c>
      <c r="F13" s="15">
        <v>3</v>
      </c>
      <c r="G13" s="15">
        <v>0</v>
      </c>
      <c r="H13" s="15">
        <v>4</v>
      </c>
      <c r="L13" s="15">
        <v>6</v>
      </c>
      <c r="M13" s="15">
        <v>4</v>
      </c>
      <c r="O13" s="15">
        <v>5</v>
      </c>
      <c r="P13" s="15">
        <v>6</v>
      </c>
      <c r="R13" s="15">
        <v>7</v>
      </c>
      <c r="S13" s="15">
        <v>4</v>
      </c>
      <c r="T13" s="15">
        <v>0</v>
      </c>
    </row>
    <row r="14" spans="1:20" ht="11.25">
      <c r="A14" s="15" t="s">
        <v>3</v>
      </c>
      <c r="B14" s="15">
        <v>0</v>
      </c>
      <c r="C14" s="15">
        <v>0</v>
      </c>
      <c r="D14" s="15">
        <v>0</v>
      </c>
      <c r="E14" s="15">
        <v>0</v>
      </c>
      <c r="F14" s="15">
        <v>3</v>
      </c>
      <c r="G14" s="15">
        <v>0</v>
      </c>
      <c r="H14" s="15">
        <v>0</v>
      </c>
      <c r="L14" s="15">
        <v>4</v>
      </c>
      <c r="M14" s="15">
        <v>3</v>
      </c>
      <c r="O14" s="15">
        <v>3</v>
      </c>
      <c r="P14" s="15">
        <v>6</v>
      </c>
      <c r="R14" s="15">
        <v>7</v>
      </c>
      <c r="S14" s="15">
        <v>0</v>
      </c>
      <c r="T14" s="15">
        <v>0</v>
      </c>
    </row>
    <row r="15" spans="1:20" ht="11.25">
      <c r="A15" s="15" t="s">
        <v>4</v>
      </c>
      <c r="B15" s="15">
        <v>0</v>
      </c>
      <c r="C15" s="15">
        <v>0</v>
      </c>
      <c r="D15" s="15">
        <v>0</v>
      </c>
      <c r="E15" s="15">
        <v>5</v>
      </c>
      <c r="F15" s="15">
        <v>5</v>
      </c>
      <c r="G15" s="15">
        <v>0</v>
      </c>
      <c r="H15" s="15">
        <v>5</v>
      </c>
      <c r="L15" s="15">
        <v>7</v>
      </c>
      <c r="M15" s="15">
        <v>4</v>
      </c>
      <c r="O15" s="15">
        <v>8</v>
      </c>
      <c r="P15" s="15">
        <v>5</v>
      </c>
      <c r="Q15" s="15">
        <v>5</v>
      </c>
      <c r="R15" s="15">
        <v>7</v>
      </c>
      <c r="S15" s="15">
        <v>0</v>
      </c>
      <c r="T15" s="15">
        <v>0</v>
      </c>
    </row>
    <row r="16" spans="1:20" ht="11.25">
      <c r="A16" s="15" t="s">
        <v>5</v>
      </c>
      <c r="B16" s="15">
        <v>22</v>
      </c>
      <c r="C16" s="15">
        <v>19</v>
      </c>
      <c r="D16" s="15">
        <v>27</v>
      </c>
      <c r="E16" s="15">
        <v>30</v>
      </c>
      <c r="F16" s="15">
        <v>26</v>
      </c>
      <c r="G16" s="15">
        <v>7</v>
      </c>
      <c r="H16" s="15">
        <v>50</v>
      </c>
      <c r="L16" s="15">
        <v>49</v>
      </c>
      <c r="M16" s="15">
        <v>50</v>
      </c>
      <c r="O16" s="15">
        <v>56</v>
      </c>
      <c r="P16" s="15">
        <v>160</v>
      </c>
      <c r="Q16" s="15">
        <v>43</v>
      </c>
      <c r="R16" s="15">
        <v>36</v>
      </c>
      <c r="S16" s="15">
        <v>35</v>
      </c>
      <c r="T16" s="15">
        <v>21</v>
      </c>
    </row>
    <row r="17" spans="1:20" ht="11.25">
      <c r="A17" s="15" t="s">
        <v>6</v>
      </c>
      <c r="B17" s="15">
        <v>7</v>
      </c>
      <c r="C17" s="15">
        <v>16</v>
      </c>
      <c r="D17" s="15">
        <v>0</v>
      </c>
      <c r="E17" s="15">
        <v>7</v>
      </c>
      <c r="F17" s="15">
        <v>9</v>
      </c>
      <c r="G17" s="15">
        <v>4</v>
      </c>
      <c r="H17" s="15">
        <v>3</v>
      </c>
      <c r="I17" s="15">
        <v>7</v>
      </c>
      <c r="J17" s="15">
        <v>10</v>
      </c>
      <c r="K17" s="15">
        <v>12</v>
      </c>
      <c r="L17" s="15">
        <v>12</v>
      </c>
      <c r="M17" s="15">
        <v>15</v>
      </c>
      <c r="N17" s="15">
        <v>17</v>
      </c>
      <c r="O17" s="15">
        <v>16</v>
      </c>
      <c r="P17" s="15">
        <v>10</v>
      </c>
      <c r="Q17" s="15">
        <v>20</v>
      </c>
      <c r="R17" s="15">
        <v>10</v>
      </c>
      <c r="S17" s="15">
        <v>18</v>
      </c>
      <c r="T17" s="15">
        <v>7</v>
      </c>
    </row>
  </sheetData>
  <mergeCells count="2">
    <mergeCell ref="A1:Q1"/>
    <mergeCell ref="A10:Q10"/>
  </mergeCells>
  <printOptions/>
  <pageMargins left="0.25" right="0.25" top="1" bottom="1" header="0.5" footer="0.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P8" sqref="P8"/>
    </sheetView>
  </sheetViews>
  <sheetFormatPr defaultColWidth="9.140625" defaultRowHeight="12.75"/>
  <cols>
    <col min="1" max="1" width="8.7109375" style="23" bestFit="1" customWidth="1"/>
    <col min="2" max="12" width="7.8515625" style="15" bestFit="1" customWidth="1"/>
    <col min="13" max="13" width="8.7109375" style="15" bestFit="1" customWidth="1"/>
    <col min="14" max="16384" width="9.140625" style="15" customWidth="1"/>
  </cols>
  <sheetData>
    <row r="1" spans="1:15" ht="11.25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1.25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3" ht="11.25">
      <c r="A3" s="45"/>
      <c r="B3" s="77" t="s">
        <v>63</v>
      </c>
      <c r="C3" s="77"/>
    </row>
    <row r="4" spans="1:15" ht="11.25">
      <c r="A4" s="46" t="s">
        <v>64</v>
      </c>
      <c r="B4" s="47">
        <v>38013</v>
      </c>
      <c r="C4" s="47">
        <v>38027</v>
      </c>
      <c r="D4" s="48">
        <v>38070</v>
      </c>
      <c r="E4" s="48">
        <v>38104</v>
      </c>
      <c r="F4" s="48">
        <v>38118</v>
      </c>
      <c r="G4" s="48">
        <v>38182</v>
      </c>
      <c r="H4" s="48">
        <v>38194</v>
      </c>
      <c r="I4" s="48">
        <v>38211</v>
      </c>
      <c r="J4" s="48">
        <v>38223</v>
      </c>
      <c r="K4" s="48">
        <v>38251</v>
      </c>
      <c r="L4" s="48">
        <v>38260</v>
      </c>
      <c r="M4" s="48">
        <v>38285</v>
      </c>
      <c r="N4" s="48">
        <v>38313</v>
      </c>
      <c r="O4" s="48">
        <v>38338</v>
      </c>
    </row>
    <row r="5" spans="1:15" ht="11.25">
      <c r="A5" s="23">
        <v>1</v>
      </c>
      <c r="B5" s="15">
        <v>7.19</v>
      </c>
      <c r="C5" s="15">
        <v>6.97</v>
      </c>
      <c r="D5" s="15">
        <v>7.42</v>
      </c>
      <c r="E5" s="15">
        <v>7.23</v>
      </c>
      <c r="F5" s="15">
        <v>7.33</v>
      </c>
      <c r="G5" s="15">
        <v>7.79</v>
      </c>
      <c r="H5" s="15">
        <v>7.77</v>
      </c>
      <c r="I5" s="15">
        <v>8.19</v>
      </c>
      <c r="J5" s="15">
        <v>7.76</v>
      </c>
      <c r="K5" s="15">
        <v>7.55</v>
      </c>
      <c r="L5" s="15">
        <v>7.69</v>
      </c>
      <c r="M5" s="52">
        <v>8.72</v>
      </c>
      <c r="N5" s="15">
        <v>8.35</v>
      </c>
      <c r="O5" s="15">
        <v>8.18</v>
      </c>
    </row>
    <row r="6" spans="1:15" ht="11.25">
      <c r="A6" s="23">
        <v>2</v>
      </c>
      <c r="B6" s="15">
        <v>7.18</v>
      </c>
      <c r="C6" s="15">
        <v>6.95</v>
      </c>
      <c r="D6" s="15">
        <v>7.41</v>
      </c>
      <c r="E6" s="15">
        <v>7.25</v>
      </c>
      <c r="F6" s="15">
        <v>7.36</v>
      </c>
      <c r="G6" s="15">
        <v>7.82</v>
      </c>
      <c r="H6" s="15">
        <v>7.77</v>
      </c>
      <c r="I6" s="15">
        <v>8.26</v>
      </c>
      <c r="J6" s="15">
        <v>7.72</v>
      </c>
      <c r="K6" s="15">
        <v>7.54</v>
      </c>
      <c r="L6" s="15">
        <v>7.64</v>
      </c>
      <c r="M6" s="52">
        <v>8.69</v>
      </c>
      <c r="N6" s="15">
        <v>8.31</v>
      </c>
      <c r="O6" s="15">
        <v>8.15</v>
      </c>
    </row>
    <row r="7" spans="1:15" ht="11.25">
      <c r="A7" s="23">
        <v>3</v>
      </c>
      <c r="B7" s="15">
        <v>7.2</v>
      </c>
      <c r="C7" s="15">
        <v>6.94</v>
      </c>
      <c r="D7" s="52">
        <v>7.4</v>
      </c>
      <c r="E7" s="15">
        <v>7.24</v>
      </c>
      <c r="F7" s="52">
        <v>7.5</v>
      </c>
      <c r="G7" s="15">
        <v>7.84</v>
      </c>
      <c r="H7" s="15">
        <v>7.72</v>
      </c>
      <c r="I7" s="15">
        <v>8.11</v>
      </c>
      <c r="J7" s="15">
        <v>7.69</v>
      </c>
      <c r="K7" s="15">
        <v>7.54</v>
      </c>
      <c r="L7" s="15">
        <v>7.65</v>
      </c>
      <c r="M7" s="52">
        <v>8.7</v>
      </c>
      <c r="N7" s="15">
        <v>8.33</v>
      </c>
      <c r="O7" s="15">
        <v>8.12</v>
      </c>
    </row>
    <row r="8" spans="1:15" ht="11.25">
      <c r="A8" s="23">
        <v>4</v>
      </c>
      <c r="B8" s="15">
        <v>7.24</v>
      </c>
      <c r="C8" s="15">
        <v>6.95</v>
      </c>
      <c r="D8" s="15">
        <v>7.38</v>
      </c>
      <c r="E8" s="15">
        <v>7.22</v>
      </c>
      <c r="F8" s="52">
        <v>7.32</v>
      </c>
      <c r="G8" s="15">
        <v>7.67</v>
      </c>
      <c r="H8" s="15">
        <v>7.61</v>
      </c>
      <c r="I8" s="15">
        <v>8.08</v>
      </c>
      <c r="J8" s="15">
        <v>7.65</v>
      </c>
      <c r="K8" s="15">
        <v>7.56</v>
      </c>
      <c r="L8" s="15">
        <v>7.64</v>
      </c>
      <c r="M8" s="52">
        <v>8.7</v>
      </c>
      <c r="N8" s="15">
        <v>8.29</v>
      </c>
      <c r="O8" s="15">
        <v>8.15</v>
      </c>
    </row>
    <row r="9" spans="1:15" ht="11.25">
      <c r="A9" s="23">
        <v>5</v>
      </c>
      <c r="B9" s="15">
        <v>7.36</v>
      </c>
      <c r="C9" s="15">
        <v>6.96</v>
      </c>
      <c r="D9" s="15">
        <v>7.37</v>
      </c>
      <c r="E9" s="15">
        <v>7.19</v>
      </c>
      <c r="F9" s="52">
        <v>7.29</v>
      </c>
      <c r="G9" s="15">
        <v>7.54</v>
      </c>
      <c r="H9" s="15">
        <v>7.45</v>
      </c>
      <c r="I9" s="15">
        <v>7.36</v>
      </c>
      <c r="J9" s="15">
        <v>7.63</v>
      </c>
      <c r="K9" s="15">
        <v>7.54</v>
      </c>
      <c r="L9" s="15">
        <v>7.64</v>
      </c>
      <c r="M9" s="52">
        <v>8.68</v>
      </c>
      <c r="N9" s="15">
        <v>8.28</v>
      </c>
      <c r="O9" s="15">
        <v>8.13</v>
      </c>
    </row>
    <row r="10" spans="1:15" ht="11.25">
      <c r="A10" s="23">
        <v>6</v>
      </c>
      <c r="C10" s="15">
        <v>6.99</v>
      </c>
      <c r="D10" s="15">
        <v>7.35</v>
      </c>
      <c r="E10" s="15">
        <v>7.17</v>
      </c>
      <c r="F10" s="52">
        <v>7.23</v>
      </c>
      <c r="G10" s="15">
        <v>7.39</v>
      </c>
      <c r="H10" s="15">
        <v>7.39</v>
      </c>
      <c r="I10" s="15">
        <v>7.24</v>
      </c>
      <c r="J10" s="15">
        <v>7.51</v>
      </c>
      <c r="K10" s="15">
        <v>7.55</v>
      </c>
      <c r="L10" s="15">
        <v>7.59</v>
      </c>
      <c r="M10" s="52">
        <v>8.66</v>
      </c>
      <c r="N10" s="15">
        <v>8.28</v>
      </c>
      <c r="O10" s="15">
        <v>8.12</v>
      </c>
    </row>
    <row r="11" spans="1:15" ht="11.25">
      <c r="A11" s="23">
        <v>7</v>
      </c>
      <c r="C11" s="52">
        <v>7</v>
      </c>
      <c r="D11" s="15">
        <v>7.32</v>
      </c>
      <c r="E11" s="15">
        <v>7.15</v>
      </c>
      <c r="F11" s="52">
        <v>6.7</v>
      </c>
      <c r="G11" s="15">
        <v>7.04</v>
      </c>
      <c r="H11" s="15">
        <v>7.32</v>
      </c>
      <c r="I11" s="52">
        <v>7.3</v>
      </c>
      <c r="J11" s="52">
        <v>7.07</v>
      </c>
      <c r="K11" s="15">
        <v>7.52</v>
      </c>
      <c r="L11" s="15">
        <v>7.59</v>
      </c>
      <c r="M11" s="52">
        <v>8.68</v>
      </c>
      <c r="N11" s="15">
        <v>8.29</v>
      </c>
      <c r="O11" s="15">
        <v>8.11</v>
      </c>
    </row>
    <row r="12" spans="1:15" ht="11.25">
      <c r="A12" s="23">
        <v>8</v>
      </c>
      <c r="C12" s="15">
        <v>7.02</v>
      </c>
      <c r="D12" s="15">
        <v>7.07</v>
      </c>
      <c r="E12" s="15">
        <v>7.21</v>
      </c>
      <c r="F12" s="15">
        <v>6.64</v>
      </c>
      <c r="G12" s="15">
        <v>6.87</v>
      </c>
      <c r="H12" s="15">
        <v>7.32</v>
      </c>
      <c r="I12" s="15">
        <v>7.25</v>
      </c>
      <c r="J12" s="15">
        <v>7.03</v>
      </c>
      <c r="K12" s="15">
        <v>7.52</v>
      </c>
      <c r="L12" s="15">
        <v>7.52</v>
      </c>
      <c r="M12" s="52">
        <v>8.66</v>
      </c>
      <c r="N12" s="15">
        <v>8.18</v>
      </c>
      <c r="O12" s="15">
        <v>8.01</v>
      </c>
    </row>
    <row r="13" spans="1:15" ht="11.25">
      <c r="A13" s="23">
        <v>9</v>
      </c>
      <c r="C13" s="15">
        <v>7.04</v>
      </c>
      <c r="D13" s="15">
        <v>7.01</v>
      </c>
      <c r="F13" s="15">
        <v>6.56</v>
      </c>
      <c r="G13" s="15">
        <v>6.84</v>
      </c>
      <c r="H13" s="15">
        <v>7.24</v>
      </c>
      <c r="I13" s="15">
        <v>7.15</v>
      </c>
      <c r="J13" s="15">
        <v>7.02</v>
      </c>
      <c r="K13" s="15">
        <v>7.41</v>
      </c>
      <c r="M13" s="52">
        <v>8.5</v>
      </c>
      <c r="N13" s="15">
        <v>8.18</v>
      </c>
      <c r="O13" s="52">
        <v>7.9</v>
      </c>
    </row>
    <row r="14" spans="1:15" ht="12" customHeight="1">
      <c r="A14" s="23">
        <v>10</v>
      </c>
      <c r="D14" s="15">
        <v>7.01</v>
      </c>
      <c r="F14" s="15">
        <v>6.63</v>
      </c>
      <c r="G14" s="15">
        <v>6.83</v>
      </c>
      <c r="I14" s="15">
        <v>7.17</v>
      </c>
      <c r="J14" s="15">
        <v>6.98</v>
      </c>
      <c r="M14" s="52">
        <v>7.86</v>
      </c>
      <c r="N14" s="15">
        <v>8.09</v>
      </c>
      <c r="O14" s="52">
        <v>7.9</v>
      </c>
    </row>
    <row r="15" spans="1:4" ht="11.25">
      <c r="A15" s="77" t="s">
        <v>62</v>
      </c>
      <c r="B15" s="77"/>
      <c r="C15" s="77"/>
      <c r="D15" s="77"/>
    </row>
  </sheetData>
  <mergeCells count="4">
    <mergeCell ref="B3:C3"/>
    <mergeCell ref="A15:D15"/>
    <mergeCell ref="A1:O1"/>
    <mergeCell ref="A2:O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E1">
      <selection activeCell="P1" sqref="P1"/>
    </sheetView>
  </sheetViews>
  <sheetFormatPr defaultColWidth="9.140625" defaultRowHeight="12.75"/>
  <cols>
    <col min="1" max="1" width="29.8515625" style="15" bestFit="1" customWidth="1"/>
    <col min="2" max="11" width="7.8515625" style="15" bestFit="1" customWidth="1"/>
    <col min="12" max="16384" width="9.140625" style="15" customWidth="1"/>
  </cols>
  <sheetData>
    <row r="1" spans="1:16" ht="11.25">
      <c r="A1" s="78" t="s">
        <v>171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61"/>
      <c r="P1" s="61"/>
    </row>
    <row r="2" spans="1:16" ht="11.25">
      <c r="A2" s="16" t="s">
        <v>0</v>
      </c>
      <c r="B2" s="21">
        <v>38118</v>
      </c>
      <c r="C2" s="21">
        <v>38148</v>
      </c>
      <c r="D2" s="21">
        <v>38182</v>
      </c>
      <c r="E2" s="21">
        <v>38186</v>
      </c>
      <c r="F2" s="21">
        <v>38190</v>
      </c>
      <c r="G2" s="21">
        <v>38191</v>
      </c>
      <c r="H2" s="21">
        <v>38194</v>
      </c>
      <c r="I2" s="21">
        <v>38211</v>
      </c>
      <c r="J2" s="21">
        <v>38219</v>
      </c>
      <c r="K2" s="21">
        <v>38223</v>
      </c>
      <c r="L2" s="54">
        <v>38251</v>
      </c>
      <c r="M2" s="54">
        <v>38260</v>
      </c>
      <c r="N2" s="21">
        <v>38285</v>
      </c>
      <c r="O2" s="21">
        <v>38313</v>
      </c>
      <c r="P2" s="21">
        <v>38338</v>
      </c>
    </row>
    <row r="3" spans="1:11" ht="11.25">
      <c r="A3" s="15" t="s">
        <v>1</v>
      </c>
      <c r="B3" s="15">
        <v>0.021</v>
      </c>
      <c r="C3" s="15">
        <v>0.026000000000000002</v>
      </c>
      <c r="D3" s="15">
        <v>0.02</v>
      </c>
      <c r="I3" s="15">
        <v>0.03</v>
      </c>
      <c r="K3" s="15">
        <v>0.038</v>
      </c>
    </row>
    <row r="4" spans="1:11" ht="11.25">
      <c r="A4" s="15" t="s">
        <v>2</v>
      </c>
      <c r="B4" s="15">
        <v>0.024</v>
      </c>
      <c r="C4" s="15">
        <v>0.015</v>
      </c>
      <c r="D4" s="15">
        <v>0.023</v>
      </c>
      <c r="I4" s="15">
        <v>0.02</v>
      </c>
      <c r="K4" s="15">
        <v>0.017000000000000005</v>
      </c>
    </row>
    <row r="5" spans="1:13" ht="11.25">
      <c r="A5" s="15" t="s">
        <v>3</v>
      </c>
      <c r="B5" s="15">
        <v>0.029</v>
      </c>
      <c r="C5" s="15">
        <v>0.005999999999999999</v>
      </c>
      <c r="D5" s="15">
        <v>0.009000000000000001</v>
      </c>
      <c r="I5" s="15">
        <v>0.037</v>
      </c>
      <c r="K5" s="15">
        <v>0.32</v>
      </c>
      <c r="M5" s="15">
        <v>0.017</v>
      </c>
    </row>
    <row r="6" spans="1:9" ht="11.25">
      <c r="A6" s="15" t="s">
        <v>4</v>
      </c>
      <c r="B6" s="15">
        <v>0.021</v>
      </c>
      <c r="C6" s="15">
        <v>0.013999999999999999</v>
      </c>
      <c r="D6" s="15">
        <v>0.026999999999999996</v>
      </c>
      <c r="I6" s="15">
        <v>0.017</v>
      </c>
    </row>
    <row r="7" spans="1:9" ht="11.25">
      <c r="A7" s="15" t="s">
        <v>5</v>
      </c>
      <c r="B7" s="15">
        <v>0.139</v>
      </c>
      <c r="C7" s="15">
        <v>0.016999999999999998</v>
      </c>
      <c r="D7" s="15">
        <v>0.04900000000000001</v>
      </c>
      <c r="I7" s="15">
        <v>0.109</v>
      </c>
    </row>
    <row r="8" spans="1:16" ht="11.25">
      <c r="A8" s="15" t="s">
        <v>6</v>
      </c>
      <c r="B8" s="15">
        <v>0.022</v>
      </c>
      <c r="C8" s="15">
        <v>0.007</v>
      </c>
      <c r="D8" s="15">
        <v>0.016</v>
      </c>
      <c r="E8" s="15">
        <v>0.019</v>
      </c>
      <c r="F8" s="15">
        <v>0.059</v>
      </c>
      <c r="G8" s="15">
        <v>0.048</v>
      </c>
      <c r="H8" s="15">
        <v>0.035</v>
      </c>
      <c r="I8" s="15">
        <v>0.034</v>
      </c>
      <c r="J8" s="15">
        <v>0.262</v>
      </c>
      <c r="K8" s="15">
        <v>0.10600000000000001</v>
      </c>
      <c r="L8" s="15">
        <v>0.014</v>
      </c>
      <c r="M8" s="15">
        <v>0.016</v>
      </c>
      <c r="N8" s="15">
        <v>0.01</v>
      </c>
      <c r="O8" s="15">
        <v>0.009</v>
      </c>
      <c r="P8" s="15">
        <v>0.013</v>
      </c>
    </row>
  </sheetData>
  <mergeCells count="1">
    <mergeCell ref="A1:N1"/>
  </mergeCells>
  <printOptions/>
  <pageMargins left="0.75" right="0.75" top="1" bottom="1" header="0.5" footer="0.5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U21" sqref="U21"/>
    </sheetView>
  </sheetViews>
  <sheetFormatPr defaultColWidth="9.140625" defaultRowHeight="12.75"/>
  <cols>
    <col min="1" max="1" width="29.8515625" style="15" bestFit="1" customWidth="1"/>
    <col min="2" max="2" width="6.00390625" style="15" bestFit="1" customWidth="1"/>
    <col min="3" max="3" width="6.140625" style="15" bestFit="1" customWidth="1"/>
    <col min="4" max="4" width="6.28125" style="15" bestFit="1" customWidth="1"/>
    <col min="5" max="5" width="6.140625" style="15" bestFit="1" customWidth="1"/>
    <col min="6" max="6" width="6.421875" style="15" bestFit="1" customWidth="1"/>
    <col min="7" max="7" width="6.140625" style="15" bestFit="1" customWidth="1"/>
    <col min="8" max="12" width="5.57421875" style="15" bestFit="1" customWidth="1"/>
    <col min="13" max="15" width="6.421875" style="15" bestFit="1" customWidth="1"/>
    <col min="16" max="17" width="6.28125" style="15" bestFit="1" customWidth="1"/>
    <col min="18" max="18" width="5.8515625" style="15" bestFit="1" customWidth="1"/>
    <col min="19" max="19" width="7.7109375" style="15" customWidth="1"/>
    <col min="20" max="20" width="8.00390625" style="15" customWidth="1"/>
    <col min="21" max="16384" width="9.140625" style="15" customWidth="1"/>
  </cols>
  <sheetData>
    <row r="1" spans="1:20" ht="11.25">
      <c r="A1" s="78" t="s">
        <v>112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61"/>
      <c r="S1" s="61"/>
      <c r="T1" s="61"/>
    </row>
    <row r="2" spans="1:20" ht="11.25">
      <c r="A2" s="16" t="s">
        <v>0</v>
      </c>
      <c r="B2" s="62">
        <v>38013</v>
      </c>
      <c r="C2" s="62">
        <v>38027</v>
      </c>
      <c r="D2" s="62">
        <v>38070</v>
      </c>
      <c r="E2" s="62">
        <v>38104</v>
      </c>
      <c r="F2" s="62">
        <v>38118</v>
      </c>
      <c r="G2" s="62">
        <v>38148</v>
      </c>
      <c r="H2" s="62">
        <v>38182</v>
      </c>
      <c r="I2" s="62">
        <v>38186</v>
      </c>
      <c r="J2" s="62">
        <v>38190</v>
      </c>
      <c r="K2" s="62">
        <v>38191</v>
      </c>
      <c r="L2" s="62">
        <v>38194</v>
      </c>
      <c r="M2" s="62">
        <v>38211</v>
      </c>
      <c r="N2" s="62">
        <v>38219</v>
      </c>
      <c r="O2" s="62">
        <v>38223</v>
      </c>
      <c r="P2" s="63">
        <v>38251</v>
      </c>
      <c r="Q2" s="63">
        <v>38260</v>
      </c>
      <c r="R2" s="62">
        <v>38285</v>
      </c>
      <c r="S2" s="44">
        <v>38313</v>
      </c>
      <c r="T2" s="44">
        <v>38338</v>
      </c>
    </row>
    <row r="3" spans="1:13" ht="11.25">
      <c r="A3" s="15" t="s">
        <v>8</v>
      </c>
      <c r="M3" s="15">
        <v>0.084</v>
      </c>
    </row>
    <row r="4" spans="1:20" ht="11.25">
      <c r="A4" s="15" t="s">
        <v>1</v>
      </c>
      <c r="B4" s="15">
        <v>0.027</v>
      </c>
      <c r="C4" s="15">
        <v>0.026</v>
      </c>
      <c r="D4" s="15">
        <v>0.027</v>
      </c>
      <c r="E4" s="15">
        <v>0.022</v>
      </c>
      <c r="F4" s="15">
        <v>0.029</v>
      </c>
      <c r="G4" s="15">
        <v>0.034</v>
      </c>
      <c r="H4" s="15">
        <v>0.042</v>
      </c>
      <c r="L4" s="15">
        <v>0.039</v>
      </c>
      <c r="M4" s="15">
        <v>0.047</v>
      </c>
      <c r="O4" s="15">
        <v>0.077</v>
      </c>
      <c r="P4" s="59">
        <v>0.046</v>
      </c>
      <c r="Q4" s="59">
        <v>0.024</v>
      </c>
      <c r="R4" s="15">
        <v>0.027</v>
      </c>
      <c r="S4" s="15">
        <v>0.013</v>
      </c>
      <c r="T4" s="15">
        <v>0.02</v>
      </c>
    </row>
    <row r="5" spans="1:20" ht="11.25">
      <c r="A5" s="15" t="s">
        <v>2</v>
      </c>
      <c r="B5" s="15">
        <v>0.027</v>
      </c>
      <c r="C5" s="15">
        <v>0.016</v>
      </c>
      <c r="D5" s="15">
        <v>0.024</v>
      </c>
      <c r="E5" s="15">
        <v>0.022</v>
      </c>
      <c r="F5" s="15">
        <v>0.033</v>
      </c>
      <c r="G5" s="15">
        <v>0.02</v>
      </c>
      <c r="H5" s="15">
        <v>0.033</v>
      </c>
      <c r="L5" s="15">
        <v>0.056</v>
      </c>
      <c r="M5" s="15">
        <v>0.036</v>
      </c>
      <c r="O5" s="15">
        <v>0.035</v>
      </c>
      <c r="P5" s="59">
        <v>0.025</v>
      </c>
      <c r="Q5" s="59">
        <v>0.022</v>
      </c>
      <c r="R5" s="15">
        <v>0.023</v>
      </c>
      <c r="S5" s="15">
        <v>0.016</v>
      </c>
      <c r="T5" s="15">
        <v>0.018</v>
      </c>
    </row>
    <row r="6" spans="1:20" ht="11.25">
      <c r="A6" s="15" t="s">
        <v>3</v>
      </c>
      <c r="B6" s="15">
        <v>0.028</v>
      </c>
      <c r="C6" s="15">
        <v>0.027</v>
      </c>
      <c r="D6" s="15">
        <v>0.028</v>
      </c>
      <c r="E6" s="15">
        <v>0.019</v>
      </c>
      <c r="F6" s="15">
        <v>0.036</v>
      </c>
      <c r="G6" s="15">
        <v>0.011</v>
      </c>
      <c r="H6" s="15">
        <v>0.017</v>
      </c>
      <c r="L6" s="15">
        <v>0.037</v>
      </c>
      <c r="M6" s="15">
        <v>0.045</v>
      </c>
      <c r="O6" s="15">
        <v>0.33</v>
      </c>
      <c r="P6" s="59">
        <v>0.027</v>
      </c>
      <c r="Q6" s="59">
        <v>0.025</v>
      </c>
      <c r="R6" s="15">
        <v>0.018</v>
      </c>
      <c r="S6" s="15">
        <v>0.025</v>
      </c>
      <c r="T6" s="15">
        <v>0.017</v>
      </c>
    </row>
    <row r="7" spans="1:17" ht="11.25">
      <c r="A7" s="15" t="s">
        <v>7</v>
      </c>
      <c r="D7" s="15">
        <v>0.018</v>
      </c>
      <c r="E7" s="15">
        <v>0.081</v>
      </c>
      <c r="H7" s="15">
        <v>0.062</v>
      </c>
      <c r="L7" s="15">
        <v>0.062</v>
      </c>
      <c r="N7" s="15">
        <v>0.167</v>
      </c>
      <c r="P7" s="59">
        <v>0.22</v>
      </c>
      <c r="Q7" s="59"/>
    </row>
    <row r="8" spans="1:20" ht="11.25">
      <c r="A8" s="15" t="s">
        <v>4</v>
      </c>
      <c r="B8" s="15">
        <v>0.019</v>
      </c>
      <c r="C8" s="15">
        <v>0.019</v>
      </c>
      <c r="D8" s="15">
        <v>0.022</v>
      </c>
      <c r="E8" s="15">
        <v>0.021</v>
      </c>
      <c r="F8" s="15">
        <v>0.028</v>
      </c>
      <c r="G8" s="15">
        <v>0.019</v>
      </c>
      <c r="H8" s="15">
        <v>0.037</v>
      </c>
      <c r="L8" s="15">
        <v>0.032</v>
      </c>
      <c r="M8" s="15">
        <v>0.03</v>
      </c>
      <c r="O8" s="15">
        <v>0.043</v>
      </c>
      <c r="P8" s="59">
        <v>0.027</v>
      </c>
      <c r="Q8" s="59">
        <v>0.018</v>
      </c>
      <c r="R8" s="15">
        <v>0.018</v>
      </c>
      <c r="S8" s="15">
        <v>0.018</v>
      </c>
      <c r="T8" s="15">
        <v>0.015</v>
      </c>
    </row>
    <row r="9" spans="1:20" ht="11.25">
      <c r="A9" s="15" t="s">
        <v>5</v>
      </c>
      <c r="B9" s="15">
        <v>0.038</v>
      </c>
      <c r="C9" s="15">
        <v>0.043</v>
      </c>
      <c r="D9" s="15">
        <v>0.066</v>
      </c>
      <c r="E9" s="15">
        <v>0.185</v>
      </c>
      <c r="F9" s="15">
        <v>0.164</v>
      </c>
      <c r="G9" s="15">
        <v>0.046</v>
      </c>
      <c r="H9" s="15">
        <v>0.1</v>
      </c>
      <c r="L9" s="15">
        <v>0.128</v>
      </c>
      <c r="M9" s="15">
        <v>0.159</v>
      </c>
      <c r="O9" s="15">
        <v>0.105</v>
      </c>
      <c r="P9" s="59">
        <v>0.33</v>
      </c>
      <c r="Q9" s="59">
        <v>0.139</v>
      </c>
      <c r="R9" s="15">
        <v>0.066</v>
      </c>
      <c r="S9" s="15">
        <v>0.083</v>
      </c>
      <c r="T9" s="15">
        <v>0.081</v>
      </c>
    </row>
    <row r="10" spans="1:20" ht="11.25">
      <c r="A10" s="15" t="s">
        <v>6</v>
      </c>
      <c r="B10" s="15">
        <v>0.024</v>
      </c>
      <c r="C10" s="15">
        <v>0.041</v>
      </c>
      <c r="D10" s="15">
        <v>0.008</v>
      </c>
      <c r="E10" s="15">
        <v>0.022</v>
      </c>
      <c r="F10" s="15">
        <v>0.031</v>
      </c>
      <c r="G10" s="15">
        <v>0.012</v>
      </c>
      <c r="H10" s="15">
        <v>0.024</v>
      </c>
      <c r="I10" s="15">
        <v>0.031</v>
      </c>
      <c r="J10" s="15">
        <v>0.07</v>
      </c>
      <c r="K10" s="15">
        <v>0.062</v>
      </c>
      <c r="L10" s="15">
        <v>0.05</v>
      </c>
      <c r="M10" s="15">
        <v>0.056</v>
      </c>
      <c r="N10" s="15">
        <v>0.287</v>
      </c>
      <c r="O10" s="15">
        <v>0.138</v>
      </c>
      <c r="P10" s="59">
        <v>0.025</v>
      </c>
      <c r="Q10" s="59">
        <v>0.035</v>
      </c>
      <c r="R10" s="15">
        <v>0.021</v>
      </c>
      <c r="S10" s="15">
        <v>0.023</v>
      </c>
      <c r="T10" s="15">
        <v>0.024</v>
      </c>
    </row>
    <row r="12" spans="1:20" ht="11.25">
      <c r="A12" s="78" t="s">
        <v>113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61"/>
      <c r="S12" s="82"/>
      <c r="T12" s="82"/>
    </row>
    <row r="13" spans="1:20" ht="11.25">
      <c r="A13" s="16" t="s">
        <v>0</v>
      </c>
      <c r="B13" s="44">
        <v>38013</v>
      </c>
      <c r="C13" s="44">
        <v>38027</v>
      </c>
      <c r="D13" s="44">
        <v>38070</v>
      </c>
      <c r="E13" s="44">
        <v>38104</v>
      </c>
      <c r="F13" s="44">
        <v>38118</v>
      </c>
      <c r="G13" s="44">
        <v>38148</v>
      </c>
      <c r="H13" s="44">
        <v>38182</v>
      </c>
      <c r="I13" s="44">
        <v>38186</v>
      </c>
      <c r="J13" s="44">
        <v>38190</v>
      </c>
      <c r="K13" s="44">
        <v>38191</v>
      </c>
      <c r="L13" s="44">
        <v>38194</v>
      </c>
      <c r="M13" s="44">
        <v>38211</v>
      </c>
      <c r="N13" s="44">
        <v>38219</v>
      </c>
      <c r="O13" s="44">
        <v>38223</v>
      </c>
      <c r="P13" s="64">
        <v>38251</v>
      </c>
      <c r="Q13" s="64">
        <v>38260</v>
      </c>
      <c r="R13" s="44">
        <v>38285</v>
      </c>
      <c r="S13" s="44">
        <v>38313</v>
      </c>
      <c r="T13" s="44">
        <v>38338</v>
      </c>
    </row>
    <row r="14" spans="1:13" ht="11.25">
      <c r="A14" s="15" t="s">
        <v>8</v>
      </c>
      <c r="M14" s="15">
        <v>84</v>
      </c>
    </row>
    <row r="15" spans="1:21" ht="11.25">
      <c r="A15" s="15" t="s">
        <v>1</v>
      </c>
      <c r="B15" s="15">
        <v>27</v>
      </c>
      <c r="C15" s="15">
        <v>26</v>
      </c>
      <c r="D15" s="15">
        <v>27</v>
      </c>
      <c r="E15" s="15">
        <v>22</v>
      </c>
      <c r="F15" s="15">
        <v>29</v>
      </c>
      <c r="G15" s="15">
        <v>34</v>
      </c>
      <c r="H15" s="15">
        <v>42</v>
      </c>
      <c r="L15" s="15">
        <v>39</v>
      </c>
      <c r="M15" s="15">
        <v>47</v>
      </c>
      <c r="O15" s="15">
        <v>77</v>
      </c>
      <c r="P15" s="60">
        <v>46</v>
      </c>
      <c r="Q15" s="60">
        <v>24</v>
      </c>
      <c r="R15" s="15">
        <v>27</v>
      </c>
      <c r="S15" s="15">
        <v>13</v>
      </c>
      <c r="T15" s="15">
        <v>20</v>
      </c>
      <c r="U15" s="15">
        <f>AVERAGE(B14:T16)</f>
        <v>31.93548387096774</v>
      </c>
    </row>
    <row r="16" spans="1:20" ht="11.25">
      <c r="A16" s="15" t="s">
        <v>2</v>
      </c>
      <c r="B16" s="15">
        <v>27</v>
      </c>
      <c r="C16" s="15">
        <v>16</v>
      </c>
      <c r="D16" s="15">
        <v>24</v>
      </c>
      <c r="E16" s="15">
        <v>22</v>
      </c>
      <c r="F16" s="15">
        <v>33</v>
      </c>
      <c r="G16" s="15">
        <v>20</v>
      </c>
      <c r="H16" s="15">
        <v>33</v>
      </c>
      <c r="L16" s="15">
        <v>56</v>
      </c>
      <c r="M16" s="15">
        <v>36</v>
      </c>
      <c r="O16" s="15">
        <v>35</v>
      </c>
      <c r="P16" s="60">
        <v>25</v>
      </c>
      <c r="Q16" s="60">
        <v>22</v>
      </c>
      <c r="R16" s="15">
        <v>23</v>
      </c>
      <c r="S16" s="15">
        <v>16</v>
      </c>
      <c r="T16" s="15">
        <v>18</v>
      </c>
    </row>
    <row r="17" spans="1:20" ht="11.25">
      <c r="A17" s="15" t="s">
        <v>3</v>
      </c>
      <c r="B17" s="15">
        <v>28</v>
      </c>
      <c r="C17" s="15">
        <v>27</v>
      </c>
      <c r="D17" s="15">
        <v>28</v>
      </c>
      <c r="E17" s="15">
        <v>19</v>
      </c>
      <c r="F17" s="15">
        <v>36</v>
      </c>
      <c r="G17" s="15">
        <v>11</v>
      </c>
      <c r="H17" s="15">
        <v>17</v>
      </c>
      <c r="L17" s="15">
        <v>37</v>
      </c>
      <c r="M17" s="15">
        <v>45</v>
      </c>
      <c r="O17" s="15">
        <v>33</v>
      </c>
      <c r="P17" s="60">
        <v>27</v>
      </c>
      <c r="Q17" s="60">
        <v>25</v>
      </c>
      <c r="R17" s="15">
        <v>18</v>
      </c>
      <c r="S17" s="15">
        <v>25</v>
      </c>
      <c r="T17" s="15">
        <v>17</v>
      </c>
    </row>
    <row r="18" spans="1:17" ht="11.25">
      <c r="A18" s="15" t="s">
        <v>7</v>
      </c>
      <c r="D18" s="15">
        <v>18</v>
      </c>
      <c r="E18" s="15">
        <v>81</v>
      </c>
      <c r="H18" s="15">
        <v>62</v>
      </c>
      <c r="L18" s="15">
        <v>62</v>
      </c>
      <c r="N18" s="15">
        <v>167</v>
      </c>
      <c r="P18" s="60">
        <v>220</v>
      </c>
      <c r="Q18" s="60"/>
    </row>
    <row r="19" spans="1:20" ht="11.25">
      <c r="A19" s="15" t="s">
        <v>4</v>
      </c>
      <c r="B19" s="15">
        <v>19</v>
      </c>
      <c r="C19" s="15">
        <v>19</v>
      </c>
      <c r="D19" s="15">
        <v>22</v>
      </c>
      <c r="E19" s="15">
        <v>21</v>
      </c>
      <c r="F19" s="15">
        <v>28</v>
      </c>
      <c r="G19" s="15">
        <v>19</v>
      </c>
      <c r="H19" s="15">
        <v>37</v>
      </c>
      <c r="L19" s="15">
        <v>32</v>
      </c>
      <c r="M19" s="15">
        <v>30</v>
      </c>
      <c r="O19" s="15">
        <v>43</v>
      </c>
      <c r="P19" s="60">
        <v>27</v>
      </c>
      <c r="Q19" s="60">
        <v>18</v>
      </c>
      <c r="R19" s="15">
        <v>18</v>
      </c>
      <c r="S19" s="15">
        <v>18</v>
      </c>
      <c r="T19" s="15">
        <v>15</v>
      </c>
    </row>
    <row r="20" spans="1:20" ht="11.25">
      <c r="A20" s="15" t="s">
        <v>5</v>
      </c>
      <c r="B20" s="15">
        <v>38</v>
      </c>
      <c r="C20" s="15">
        <v>43</v>
      </c>
      <c r="D20" s="15">
        <v>66</v>
      </c>
      <c r="E20" s="15">
        <v>185</v>
      </c>
      <c r="F20" s="15">
        <v>164</v>
      </c>
      <c r="G20" s="15">
        <v>46</v>
      </c>
      <c r="H20" s="15">
        <v>100</v>
      </c>
      <c r="L20" s="15">
        <v>128</v>
      </c>
      <c r="M20" s="15">
        <v>159</v>
      </c>
      <c r="O20" s="15">
        <v>105</v>
      </c>
      <c r="P20" s="60">
        <v>330</v>
      </c>
      <c r="Q20" s="60">
        <v>139</v>
      </c>
      <c r="R20" s="15">
        <v>66</v>
      </c>
      <c r="S20" s="15">
        <v>83</v>
      </c>
      <c r="T20" s="15">
        <v>81</v>
      </c>
    </row>
    <row r="21" spans="1:21" ht="11.25">
      <c r="A21" s="15" t="s">
        <v>6</v>
      </c>
      <c r="B21" s="15">
        <v>24</v>
      </c>
      <c r="C21" s="15">
        <v>41</v>
      </c>
      <c r="D21" s="15">
        <v>8</v>
      </c>
      <c r="E21" s="15">
        <v>22</v>
      </c>
      <c r="F21" s="15">
        <v>31</v>
      </c>
      <c r="G21" s="15">
        <v>12</v>
      </c>
      <c r="H21" s="15">
        <v>24</v>
      </c>
      <c r="I21" s="15">
        <v>31</v>
      </c>
      <c r="J21" s="15">
        <v>70</v>
      </c>
      <c r="K21" s="15">
        <v>62</v>
      </c>
      <c r="L21" s="15">
        <v>50</v>
      </c>
      <c r="M21" s="15">
        <v>56</v>
      </c>
      <c r="N21" s="15">
        <v>287</v>
      </c>
      <c r="O21" s="15">
        <v>138</v>
      </c>
      <c r="P21" s="60">
        <v>25</v>
      </c>
      <c r="Q21" s="60">
        <v>35</v>
      </c>
      <c r="R21" s="15">
        <v>21</v>
      </c>
      <c r="S21" s="15">
        <v>23</v>
      </c>
      <c r="T21" s="15">
        <v>24</v>
      </c>
      <c r="U21" s="15">
        <f>AVERAGE(B21:T21)</f>
        <v>51.78947368421053</v>
      </c>
    </row>
  </sheetData>
  <mergeCells count="2">
    <mergeCell ref="A1:Q1"/>
    <mergeCell ref="A12:Q12"/>
  </mergeCells>
  <printOptions/>
  <pageMargins left="0.25" right="0.25" top="1" bottom="1" header="0.5" footer="0.5"/>
  <pageSetup orientation="landscape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D1">
      <selection activeCell="P1" sqref="P1"/>
    </sheetView>
  </sheetViews>
  <sheetFormatPr defaultColWidth="9.140625" defaultRowHeight="12.75"/>
  <cols>
    <col min="1" max="1" width="29.8515625" style="15" bestFit="1" customWidth="1"/>
    <col min="2" max="13" width="7.8515625" style="15" bestFit="1" customWidth="1"/>
    <col min="14" max="16384" width="9.140625" style="15" customWidth="1"/>
  </cols>
  <sheetData>
    <row r="1" spans="1:16" ht="11.25">
      <c r="A1" s="78" t="s">
        <v>172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1"/>
      <c r="O1" s="61"/>
      <c r="P1" s="61"/>
    </row>
    <row r="2" spans="1:16" ht="11.25">
      <c r="A2" s="16" t="s">
        <v>0</v>
      </c>
      <c r="B2" s="21">
        <v>38118</v>
      </c>
      <c r="C2" s="21">
        <v>38148</v>
      </c>
      <c r="D2" s="21">
        <v>38182</v>
      </c>
      <c r="E2" s="21">
        <v>38186</v>
      </c>
      <c r="F2" s="21">
        <v>38190</v>
      </c>
      <c r="G2" s="21">
        <v>38191</v>
      </c>
      <c r="H2" s="21">
        <v>38194</v>
      </c>
      <c r="I2" s="21">
        <v>38211</v>
      </c>
      <c r="J2" s="21">
        <v>38219</v>
      </c>
      <c r="K2" s="21">
        <v>38223</v>
      </c>
      <c r="L2" s="54">
        <v>38251</v>
      </c>
      <c r="M2" s="54">
        <v>38260</v>
      </c>
      <c r="N2" s="21">
        <v>38285</v>
      </c>
      <c r="O2" s="21">
        <v>38313</v>
      </c>
      <c r="P2" s="21">
        <v>38338</v>
      </c>
    </row>
    <row r="3" spans="1:11" ht="11.25">
      <c r="A3" s="15" t="s">
        <v>1</v>
      </c>
      <c r="B3" s="15">
        <v>0.008</v>
      </c>
      <c r="C3" s="15">
        <v>0.008</v>
      </c>
      <c r="D3" s="15">
        <v>0.022</v>
      </c>
      <c r="I3" s="15">
        <v>0.017</v>
      </c>
      <c r="K3" s="15">
        <v>0.039</v>
      </c>
    </row>
    <row r="4" spans="1:11" ht="11.25">
      <c r="A4" s="15" t="s">
        <v>2</v>
      </c>
      <c r="B4" s="15">
        <v>0.009</v>
      </c>
      <c r="C4" s="15">
        <v>0.005</v>
      </c>
      <c r="D4" s="15">
        <v>0.01</v>
      </c>
      <c r="I4" s="15">
        <v>0.016</v>
      </c>
      <c r="K4" s="15">
        <v>0.018</v>
      </c>
    </row>
    <row r="5" spans="1:12" ht="11.25">
      <c r="A5" s="15" t="s">
        <v>3</v>
      </c>
      <c r="B5" s="15">
        <v>0.007</v>
      </c>
      <c r="C5" s="15">
        <v>0.005</v>
      </c>
      <c r="D5" s="15">
        <v>0.008</v>
      </c>
      <c r="I5" s="15">
        <v>0.008</v>
      </c>
      <c r="K5" s="15">
        <v>0.01</v>
      </c>
      <c r="L5" s="15">
        <v>0.008</v>
      </c>
    </row>
    <row r="6" spans="1:9" ht="11.25">
      <c r="A6" s="15" t="s">
        <v>4</v>
      </c>
      <c r="B6" s="15">
        <v>0.007</v>
      </c>
      <c r="C6" s="15">
        <v>0.005</v>
      </c>
      <c r="D6" s="15">
        <v>0.01</v>
      </c>
      <c r="I6" s="15">
        <v>0.013</v>
      </c>
    </row>
    <row r="7" spans="1:9" ht="11.25">
      <c r="A7" s="15" t="s">
        <v>5</v>
      </c>
      <c r="B7" s="15">
        <v>0.025</v>
      </c>
      <c r="C7" s="15">
        <v>0.029</v>
      </c>
      <c r="D7" s="15">
        <v>0.051</v>
      </c>
      <c r="I7" s="15">
        <v>0.05</v>
      </c>
    </row>
    <row r="8" spans="1:16" ht="11.25">
      <c r="A8" s="15" t="s">
        <v>6</v>
      </c>
      <c r="B8" s="15">
        <v>0.009</v>
      </c>
      <c r="C8" s="15">
        <v>0.005</v>
      </c>
      <c r="D8" s="15">
        <v>0.008</v>
      </c>
      <c r="E8" s="15">
        <v>0.012</v>
      </c>
      <c r="F8" s="15">
        <v>0.011</v>
      </c>
      <c r="G8" s="15">
        <v>0.014</v>
      </c>
      <c r="H8" s="15">
        <v>0.015</v>
      </c>
      <c r="I8" s="15">
        <v>0.022</v>
      </c>
      <c r="J8" s="15">
        <v>0.025</v>
      </c>
      <c r="K8" s="15">
        <v>0.032</v>
      </c>
      <c r="L8" s="15">
        <v>0.011</v>
      </c>
      <c r="M8" s="15">
        <v>0.019</v>
      </c>
      <c r="N8" s="15">
        <v>0.011</v>
      </c>
      <c r="O8" s="15">
        <v>0.014</v>
      </c>
      <c r="P8" s="15">
        <v>0.011</v>
      </c>
    </row>
  </sheetData>
  <mergeCells count="1">
    <mergeCell ref="A1:M1"/>
  </mergeCells>
  <printOptions/>
  <pageMargins left="0.75" right="0.75" top="1" bottom="1" header="0.5" footer="0.5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B1">
      <selection activeCell="S23" sqref="S23"/>
    </sheetView>
  </sheetViews>
  <sheetFormatPr defaultColWidth="9.140625" defaultRowHeight="12.75"/>
  <cols>
    <col min="1" max="1" width="29.8515625" style="15" bestFit="1" customWidth="1"/>
    <col min="2" max="4" width="4.421875" style="15" bestFit="1" customWidth="1"/>
    <col min="5" max="5" width="5.28125" style="15" bestFit="1" customWidth="1"/>
    <col min="6" max="13" width="4.421875" style="15" bestFit="1" customWidth="1"/>
    <col min="14" max="14" width="5.28125" style="15" bestFit="1" customWidth="1"/>
    <col min="15" max="17" width="4.421875" style="15" bestFit="1" customWidth="1"/>
    <col min="18" max="18" width="5.8515625" style="15" bestFit="1" customWidth="1"/>
    <col min="19" max="20" width="6.140625" style="15" bestFit="1" customWidth="1"/>
    <col min="21" max="16384" width="9.140625" style="15" customWidth="1"/>
  </cols>
  <sheetData>
    <row r="1" spans="1:20" ht="11.25">
      <c r="A1" s="78" t="s">
        <v>114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61"/>
      <c r="S1" s="61"/>
      <c r="T1" s="61"/>
    </row>
    <row r="2" spans="1:20" ht="11.25">
      <c r="A2" s="16" t="s">
        <v>0</v>
      </c>
      <c r="B2" s="62">
        <v>38013</v>
      </c>
      <c r="C2" s="62">
        <v>38027</v>
      </c>
      <c r="D2" s="62">
        <v>38070</v>
      </c>
      <c r="E2" s="62">
        <v>38104</v>
      </c>
      <c r="F2" s="62">
        <v>38118</v>
      </c>
      <c r="G2" s="62">
        <v>38148</v>
      </c>
      <c r="H2" s="62">
        <v>38182</v>
      </c>
      <c r="I2" s="62">
        <v>38186</v>
      </c>
      <c r="J2" s="62">
        <v>38190</v>
      </c>
      <c r="K2" s="62">
        <v>38191</v>
      </c>
      <c r="L2" s="62">
        <v>38194</v>
      </c>
      <c r="M2" s="62">
        <v>38211</v>
      </c>
      <c r="N2" s="62">
        <v>38219</v>
      </c>
      <c r="O2" s="62">
        <v>38223</v>
      </c>
      <c r="P2" s="63">
        <v>38251</v>
      </c>
      <c r="Q2" s="63">
        <v>38260</v>
      </c>
      <c r="R2" s="44">
        <v>38285</v>
      </c>
      <c r="S2" s="44">
        <v>38313</v>
      </c>
      <c r="T2" s="44">
        <v>38338</v>
      </c>
    </row>
    <row r="3" spans="1:20" ht="11.25">
      <c r="A3" s="15" t="s">
        <v>1</v>
      </c>
      <c r="B3" s="15">
        <v>8</v>
      </c>
      <c r="C3" s="15">
        <v>11.6</v>
      </c>
      <c r="D3" s="15">
        <v>10.6</v>
      </c>
      <c r="E3" s="15">
        <v>8.4</v>
      </c>
      <c r="F3" s="15">
        <v>15.2</v>
      </c>
      <c r="G3" s="15">
        <v>20.4</v>
      </c>
      <c r="H3" s="15">
        <v>11.6</v>
      </c>
      <c r="L3" s="15">
        <v>15.4</v>
      </c>
      <c r="M3" s="15">
        <v>12.4</v>
      </c>
      <c r="O3" s="15">
        <v>10.6</v>
      </c>
      <c r="P3" s="15">
        <v>25</v>
      </c>
      <c r="Q3" s="15">
        <v>7.6</v>
      </c>
      <c r="R3" s="15">
        <v>14</v>
      </c>
      <c r="S3" s="15">
        <v>7.6</v>
      </c>
      <c r="T3" s="15">
        <v>6.4</v>
      </c>
    </row>
    <row r="4" spans="1:20" ht="11.25">
      <c r="A4" s="15" t="s">
        <v>2</v>
      </c>
      <c r="B4" s="15">
        <v>14</v>
      </c>
      <c r="C4" s="15">
        <v>7.8</v>
      </c>
      <c r="D4" s="15">
        <v>8.8</v>
      </c>
      <c r="E4" s="15">
        <v>7.6</v>
      </c>
      <c r="F4" s="15">
        <v>11.6</v>
      </c>
      <c r="G4" s="15">
        <v>10.2</v>
      </c>
      <c r="H4" s="15">
        <v>11.2</v>
      </c>
      <c r="L4" s="15">
        <v>10.2</v>
      </c>
      <c r="M4" s="15">
        <v>14</v>
      </c>
      <c r="O4" s="15">
        <v>8.4</v>
      </c>
      <c r="P4" s="15">
        <v>12.6</v>
      </c>
      <c r="Q4" s="15">
        <v>4.2</v>
      </c>
      <c r="R4" s="15">
        <v>10.8</v>
      </c>
      <c r="S4" s="15">
        <v>6.6</v>
      </c>
      <c r="T4" s="15">
        <v>6.4</v>
      </c>
    </row>
    <row r="5" spans="1:20" ht="11.25">
      <c r="A5" s="15" t="s">
        <v>3</v>
      </c>
      <c r="B5" s="15">
        <v>7.2</v>
      </c>
      <c r="C5" s="15">
        <v>4.6</v>
      </c>
      <c r="D5" s="15">
        <v>7</v>
      </c>
      <c r="E5" s="15">
        <v>6.2</v>
      </c>
      <c r="F5" s="15">
        <v>14.4</v>
      </c>
      <c r="G5" s="15">
        <v>7.4</v>
      </c>
      <c r="H5" s="15">
        <v>9</v>
      </c>
      <c r="L5" s="15">
        <v>9.2</v>
      </c>
      <c r="M5" s="15">
        <v>14</v>
      </c>
      <c r="O5" s="15">
        <v>8</v>
      </c>
      <c r="P5" s="15">
        <v>11.2</v>
      </c>
      <c r="Q5" s="15">
        <v>0</v>
      </c>
      <c r="R5" s="15">
        <v>10</v>
      </c>
      <c r="S5" s="15">
        <v>8</v>
      </c>
      <c r="T5" s="15">
        <v>5</v>
      </c>
    </row>
    <row r="6" spans="1:16" ht="11.25">
      <c r="A6" s="15" t="s">
        <v>7</v>
      </c>
      <c r="D6" s="15">
        <v>8.6</v>
      </c>
      <c r="E6" s="15">
        <v>32</v>
      </c>
      <c r="H6" s="15">
        <v>16</v>
      </c>
      <c r="L6" s="15">
        <v>8.4</v>
      </c>
      <c r="N6" s="15">
        <v>14.4</v>
      </c>
      <c r="P6" s="15">
        <v>20</v>
      </c>
    </row>
    <row r="7" spans="1:20" ht="11.25">
      <c r="A7" s="15" t="s">
        <v>4</v>
      </c>
      <c r="B7" s="15">
        <v>4.8</v>
      </c>
      <c r="C7" s="15">
        <v>4.6</v>
      </c>
      <c r="D7" s="15">
        <v>5.6</v>
      </c>
      <c r="E7" s="15">
        <v>8.8</v>
      </c>
      <c r="F7" s="15">
        <v>7.8</v>
      </c>
      <c r="G7" s="15">
        <v>10.2</v>
      </c>
      <c r="H7" s="15">
        <v>9.6</v>
      </c>
      <c r="L7" s="15">
        <v>6.2</v>
      </c>
      <c r="M7" s="15">
        <v>13.8</v>
      </c>
      <c r="O7" s="15">
        <v>11</v>
      </c>
      <c r="P7" s="15">
        <v>10.4</v>
      </c>
      <c r="Q7" s="15">
        <v>9.4</v>
      </c>
      <c r="R7" s="15">
        <v>8.6</v>
      </c>
      <c r="S7" s="15">
        <v>4.4</v>
      </c>
      <c r="T7" s="15">
        <v>5.6</v>
      </c>
    </row>
    <row r="8" spans="1:20" ht="11.25">
      <c r="A8" s="15" t="s">
        <v>5</v>
      </c>
      <c r="B8" s="15">
        <v>11.8</v>
      </c>
      <c r="C8" s="15">
        <v>17.6</v>
      </c>
      <c r="D8" s="15">
        <v>27.4</v>
      </c>
      <c r="E8" s="15">
        <v>112.4</v>
      </c>
      <c r="F8" s="15">
        <v>99.9</v>
      </c>
      <c r="G8" s="15">
        <v>10.2</v>
      </c>
      <c r="H8" s="15">
        <v>13.4</v>
      </c>
      <c r="L8" s="15">
        <v>82.2</v>
      </c>
      <c r="M8" s="15">
        <v>86.4</v>
      </c>
      <c r="O8" s="15">
        <v>32.4</v>
      </c>
      <c r="P8" s="15">
        <v>61.6</v>
      </c>
      <c r="Q8" s="15">
        <v>65.8</v>
      </c>
      <c r="R8" s="15">
        <v>19.8</v>
      </c>
      <c r="S8" s="15">
        <v>39</v>
      </c>
      <c r="T8" s="15">
        <v>52.4</v>
      </c>
    </row>
    <row r="9" spans="1:20" ht="11.25">
      <c r="A9" s="15" t="s">
        <v>6</v>
      </c>
      <c r="B9" s="15">
        <v>7.4</v>
      </c>
      <c r="C9" s="15">
        <v>6.2</v>
      </c>
      <c r="D9" s="15">
        <v>3.6</v>
      </c>
      <c r="E9" s="15">
        <v>5.6</v>
      </c>
      <c r="F9" s="15">
        <v>6</v>
      </c>
      <c r="G9" s="15">
        <v>11</v>
      </c>
      <c r="H9" s="15">
        <v>11.2</v>
      </c>
      <c r="I9" s="15">
        <v>13.6</v>
      </c>
      <c r="J9" s="15">
        <v>26.8</v>
      </c>
      <c r="K9" s="15">
        <v>51.8</v>
      </c>
      <c r="L9" s="15">
        <v>24</v>
      </c>
      <c r="M9" s="15">
        <v>17.2</v>
      </c>
      <c r="N9" s="15">
        <v>126.8</v>
      </c>
      <c r="O9" s="15">
        <v>50.5</v>
      </c>
      <c r="P9" s="15">
        <v>11.2</v>
      </c>
      <c r="Q9" s="15">
        <v>29.2</v>
      </c>
      <c r="R9" s="15">
        <v>8.8</v>
      </c>
      <c r="S9" s="15">
        <v>5</v>
      </c>
      <c r="T9" s="15">
        <v>8.2</v>
      </c>
    </row>
    <row r="11" spans="1:15" ht="11.25">
      <c r="A11" s="78" t="s">
        <v>127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 ht="11.25">
      <c r="A12" s="20" t="s">
        <v>0</v>
      </c>
      <c r="B12" s="61" t="s">
        <v>115</v>
      </c>
      <c r="C12" s="61" t="s">
        <v>116</v>
      </c>
      <c r="D12" s="61" t="s">
        <v>117</v>
      </c>
      <c r="E12" s="61" t="s">
        <v>118</v>
      </c>
      <c r="F12" s="61" t="s">
        <v>119</v>
      </c>
      <c r="G12" s="61" t="s">
        <v>120</v>
      </c>
      <c r="H12" s="61" t="s">
        <v>121</v>
      </c>
      <c r="I12" s="61" t="s">
        <v>122</v>
      </c>
      <c r="J12" s="61" t="s">
        <v>123</v>
      </c>
      <c r="K12" s="61" t="s">
        <v>124</v>
      </c>
      <c r="L12" s="61" t="s">
        <v>125</v>
      </c>
      <c r="M12" s="61" t="s">
        <v>126</v>
      </c>
      <c r="N12" s="61"/>
      <c r="O12" s="61"/>
    </row>
    <row r="13" spans="1:13" ht="11.25">
      <c r="A13" s="15" t="s">
        <v>1</v>
      </c>
      <c r="B13" s="15">
        <f aca="true" t="shared" si="0" ref="B13:G17">B3</f>
        <v>8</v>
      </c>
      <c r="C13" s="15">
        <f t="shared" si="0"/>
        <v>11.6</v>
      </c>
      <c r="D13" s="15">
        <f t="shared" si="0"/>
        <v>10.6</v>
      </c>
      <c r="E13" s="15">
        <f t="shared" si="0"/>
        <v>8.4</v>
      </c>
      <c r="F13" s="15">
        <f t="shared" si="0"/>
        <v>15.2</v>
      </c>
      <c r="G13" s="15">
        <f t="shared" si="0"/>
        <v>20.4</v>
      </c>
      <c r="H13" s="50">
        <f>AVERAGE(H3:L3)</f>
        <v>13.5</v>
      </c>
      <c r="I13" s="50">
        <f>AVERAGE(M3:O3)</f>
        <v>11.5</v>
      </c>
      <c r="J13" s="50">
        <f>AVERAGE(P3:Q3)</f>
        <v>16.3</v>
      </c>
      <c r="K13" s="15">
        <v>14</v>
      </c>
      <c r="L13" s="15">
        <v>7.6</v>
      </c>
      <c r="M13" s="15">
        <v>6.4</v>
      </c>
    </row>
    <row r="14" spans="1:13" ht="11.25">
      <c r="A14" s="15" t="s">
        <v>2</v>
      </c>
      <c r="B14" s="15">
        <f t="shared" si="0"/>
        <v>14</v>
      </c>
      <c r="C14" s="15">
        <f t="shared" si="0"/>
        <v>7.8</v>
      </c>
      <c r="D14" s="15">
        <f t="shared" si="0"/>
        <v>8.8</v>
      </c>
      <c r="E14" s="15">
        <f t="shared" si="0"/>
        <v>7.6</v>
      </c>
      <c r="F14" s="15">
        <f t="shared" si="0"/>
        <v>11.6</v>
      </c>
      <c r="G14" s="15">
        <f t="shared" si="0"/>
        <v>10.2</v>
      </c>
      <c r="H14" s="50">
        <f aca="true" t="shared" si="1" ref="H14:H19">AVERAGE(H4:L4)</f>
        <v>10.7</v>
      </c>
      <c r="I14" s="50">
        <f aca="true" t="shared" si="2" ref="I14:I19">AVERAGE(M4:O4)</f>
        <v>11.2</v>
      </c>
      <c r="J14" s="50">
        <f aca="true" t="shared" si="3" ref="J14:J19">AVERAGE(P4:Q4)</f>
        <v>8.4</v>
      </c>
      <c r="K14" s="15">
        <v>10.8</v>
      </c>
      <c r="L14" s="15">
        <v>6.6</v>
      </c>
      <c r="M14" s="15">
        <v>6.4</v>
      </c>
    </row>
    <row r="15" spans="1:13" ht="11.25">
      <c r="A15" s="15" t="s">
        <v>3</v>
      </c>
      <c r="B15" s="15">
        <f t="shared" si="0"/>
        <v>7.2</v>
      </c>
      <c r="C15" s="15">
        <f t="shared" si="0"/>
        <v>4.6</v>
      </c>
      <c r="D15" s="15">
        <f t="shared" si="0"/>
        <v>7</v>
      </c>
      <c r="E15" s="15">
        <f t="shared" si="0"/>
        <v>6.2</v>
      </c>
      <c r="F15" s="15">
        <f t="shared" si="0"/>
        <v>14.4</v>
      </c>
      <c r="G15" s="15">
        <f t="shared" si="0"/>
        <v>7.4</v>
      </c>
      <c r="H15" s="50">
        <f t="shared" si="1"/>
        <v>9.1</v>
      </c>
      <c r="I15" s="50">
        <f t="shared" si="2"/>
        <v>11</v>
      </c>
      <c r="J15" s="50">
        <f t="shared" si="3"/>
        <v>5.6</v>
      </c>
      <c r="K15" s="15">
        <v>10</v>
      </c>
      <c r="L15" s="15">
        <v>8</v>
      </c>
      <c r="M15" s="15">
        <v>5</v>
      </c>
    </row>
    <row r="16" spans="1:10" ht="11.25">
      <c r="A16" s="15" t="s">
        <v>7</v>
      </c>
      <c r="B16" s="15">
        <f t="shared" si="0"/>
        <v>0</v>
      </c>
      <c r="C16" s="15">
        <f t="shared" si="0"/>
        <v>0</v>
      </c>
      <c r="D16" s="15">
        <f t="shared" si="0"/>
        <v>8.6</v>
      </c>
      <c r="E16" s="15">
        <f t="shared" si="0"/>
        <v>32</v>
      </c>
      <c r="F16" s="15">
        <f t="shared" si="0"/>
        <v>0</v>
      </c>
      <c r="G16" s="15">
        <f t="shared" si="0"/>
        <v>0</v>
      </c>
      <c r="H16" s="50">
        <f t="shared" si="1"/>
        <v>12.2</v>
      </c>
      <c r="I16" s="50">
        <f t="shared" si="2"/>
        <v>14.4</v>
      </c>
      <c r="J16" s="50">
        <f t="shared" si="3"/>
        <v>20</v>
      </c>
    </row>
    <row r="17" spans="1:13" ht="11.25">
      <c r="A17" s="15" t="s">
        <v>4</v>
      </c>
      <c r="B17" s="15">
        <f t="shared" si="0"/>
        <v>4.8</v>
      </c>
      <c r="C17" s="15">
        <f t="shared" si="0"/>
        <v>4.6</v>
      </c>
      <c r="D17" s="15">
        <f t="shared" si="0"/>
        <v>5.6</v>
      </c>
      <c r="E17" s="15">
        <f t="shared" si="0"/>
        <v>8.8</v>
      </c>
      <c r="F17" s="15">
        <f t="shared" si="0"/>
        <v>7.8</v>
      </c>
      <c r="G17" s="15">
        <f t="shared" si="0"/>
        <v>10.2</v>
      </c>
      <c r="H17" s="50">
        <f t="shared" si="1"/>
        <v>7.9</v>
      </c>
      <c r="I17" s="50">
        <f t="shared" si="2"/>
        <v>12.4</v>
      </c>
      <c r="J17" s="50">
        <f t="shared" si="3"/>
        <v>9.9</v>
      </c>
      <c r="K17" s="15">
        <v>8.6</v>
      </c>
      <c r="L17" s="15">
        <v>4.4</v>
      </c>
      <c r="M17" s="15">
        <v>5.6</v>
      </c>
    </row>
    <row r="18" spans="1:13" ht="11.25">
      <c r="A18" s="15" t="s">
        <v>5</v>
      </c>
      <c r="B18" s="15">
        <f aca="true" t="shared" si="4" ref="B18:G18">B8</f>
        <v>11.8</v>
      </c>
      <c r="C18" s="15">
        <f t="shared" si="4"/>
        <v>17.6</v>
      </c>
      <c r="D18" s="15">
        <f t="shared" si="4"/>
        <v>27.4</v>
      </c>
      <c r="E18" s="15">
        <f t="shared" si="4"/>
        <v>112.4</v>
      </c>
      <c r="F18" s="15">
        <f t="shared" si="4"/>
        <v>99.9</v>
      </c>
      <c r="G18" s="15">
        <f t="shared" si="4"/>
        <v>10.2</v>
      </c>
      <c r="H18" s="50">
        <f t="shared" si="1"/>
        <v>47.800000000000004</v>
      </c>
      <c r="I18" s="50">
        <f t="shared" si="2"/>
        <v>59.400000000000006</v>
      </c>
      <c r="J18" s="50">
        <f t="shared" si="3"/>
        <v>63.7</v>
      </c>
      <c r="K18" s="15">
        <v>19.8</v>
      </c>
      <c r="L18" s="15">
        <v>39</v>
      </c>
      <c r="M18" s="15">
        <v>52.4</v>
      </c>
    </row>
    <row r="19" spans="1:13" ht="11.25">
      <c r="A19" s="15" t="s">
        <v>6</v>
      </c>
      <c r="B19" s="15">
        <f aca="true" t="shared" si="5" ref="B19:G19">B9</f>
        <v>7.4</v>
      </c>
      <c r="C19" s="15">
        <f t="shared" si="5"/>
        <v>6.2</v>
      </c>
      <c r="D19" s="15">
        <f t="shared" si="5"/>
        <v>3.6</v>
      </c>
      <c r="E19" s="15">
        <f t="shared" si="5"/>
        <v>5.6</v>
      </c>
      <c r="F19" s="15">
        <f t="shared" si="5"/>
        <v>6</v>
      </c>
      <c r="G19" s="15">
        <f t="shared" si="5"/>
        <v>11</v>
      </c>
      <c r="H19" s="50">
        <f t="shared" si="1"/>
        <v>25.479999999999997</v>
      </c>
      <c r="I19" s="50">
        <f t="shared" si="2"/>
        <v>64.83333333333333</v>
      </c>
      <c r="J19" s="50">
        <f t="shared" si="3"/>
        <v>20.2</v>
      </c>
      <c r="K19" s="15">
        <v>8.8</v>
      </c>
      <c r="L19" s="15">
        <v>5</v>
      </c>
      <c r="M19" s="15">
        <v>8.2</v>
      </c>
    </row>
  </sheetData>
  <mergeCells count="2">
    <mergeCell ref="A11:O11"/>
    <mergeCell ref="A1:Q1"/>
  </mergeCells>
  <printOptions/>
  <pageMargins left="0.75" right="0.75" top="1" bottom="1" header="0.5" footer="0.5"/>
  <pageSetup orientation="landscape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E1">
      <selection activeCell="O12" sqref="O12"/>
    </sheetView>
  </sheetViews>
  <sheetFormatPr defaultColWidth="9.140625" defaultRowHeight="12.75"/>
  <cols>
    <col min="1" max="1" width="29.8515625" style="15" bestFit="1" customWidth="1"/>
    <col min="2" max="13" width="7.8515625" style="15" bestFit="1" customWidth="1"/>
    <col min="14" max="16384" width="9.140625" style="15" customWidth="1"/>
  </cols>
  <sheetData>
    <row r="1" spans="1:16" ht="11.25">
      <c r="A1" s="78" t="s">
        <v>153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61"/>
      <c r="P1" s="61"/>
    </row>
    <row r="2" spans="1:16" ht="11.25">
      <c r="A2" s="16" t="s">
        <v>0</v>
      </c>
      <c r="B2" s="21">
        <v>38013</v>
      </c>
      <c r="C2" s="21">
        <v>38027</v>
      </c>
      <c r="D2" s="21">
        <v>38070</v>
      </c>
      <c r="E2" s="21">
        <v>38104</v>
      </c>
      <c r="F2" s="21">
        <v>38118</v>
      </c>
      <c r="G2" s="21">
        <v>38148</v>
      </c>
      <c r="H2" s="21">
        <v>38182</v>
      </c>
      <c r="I2" s="21">
        <v>38194</v>
      </c>
      <c r="J2" s="21">
        <v>38211</v>
      </c>
      <c r="K2" s="21">
        <v>38223</v>
      </c>
      <c r="L2" s="21">
        <v>38251</v>
      </c>
      <c r="M2" s="21">
        <v>38260</v>
      </c>
      <c r="N2" s="21">
        <v>38285</v>
      </c>
      <c r="O2" s="21">
        <v>38313</v>
      </c>
      <c r="P2" s="21">
        <v>38338</v>
      </c>
    </row>
    <row r="3" spans="1:16" ht="11.25">
      <c r="A3" s="15" t="s">
        <v>1</v>
      </c>
      <c r="B3" s="15">
        <v>4</v>
      </c>
      <c r="C3" s="15">
        <v>9</v>
      </c>
      <c r="D3" s="15">
        <v>11</v>
      </c>
      <c r="E3" s="15">
        <v>8</v>
      </c>
      <c r="F3" s="15">
        <v>11</v>
      </c>
      <c r="G3" s="15">
        <v>11</v>
      </c>
      <c r="H3" s="15">
        <v>10</v>
      </c>
      <c r="I3" s="15">
        <v>8</v>
      </c>
      <c r="J3" s="15">
        <v>10</v>
      </c>
      <c r="K3" s="15">
        <v>9</v>
      </c>
      <c r="L3" s="15">
        <v>8</v>
      </c>
      <c r="M3" s="15">
        <v>9</v>
      </c>
      <c r="N3" s="15">
        <v>10.5</v>
      </c>
      <c r="O3" s="15">
        <v>10</v>
      </c>
      <c r="P3" s="15">
        <v>10</v>
      </c>
    </row>
    <row r="4" spans="1:16" ht="11.25">
      <c r="A4" s="15" t="s">
        <v>2</v>
      </c>
      <c r="B4" s="15">
        <v>2</v>
      </c>
      <c r="C4" s="15">
        <v>3</v>
      </c>
      <c r="D4" s="15">
        <v>4</v>
      </c>
      <c r="E4" s="15">
        <v>7</v>
      </c>
      <c r="F4" s="15">
        <v>5.5</v>
      </c>
      <c r="G4" s="15">
        <v>6</v>
      </c>
      <c r="H4" s="15">
        <v>6</v>
      </c>
      <c r="I4" s="15">
        <v>50</v>
      </c>
      <c r="J4" s="15">
        <v>3</v>
      </c>
      <c r="K4" s="15">
        <v>4</v>
      </c>
      <c r="L4" s="15">
        <v>3</v>
      </c>
      <c r="M4" s="15">
        <v>6</v>
      </c>
      <c r="N4" s="15">
        <v>4</v>
      </c>
      <c r="O4" s="15">
        <v>5</v>
      </c>
      <c r="P4" s="15">
        <v>5</v>
      </c>
    </row>
    <row r="5" spans="1:16" ht="11.25">
      <c r="A5" s="15" t="s">
        <v>3</v>
      </c>
      <c r="B5" s="15">
        <v>1</v>
      </c>
      <c r="C5" s="15">
        <v>1</v>
      </c>
      <c r="D5" s="15">
        <v>1</v>
      </c>
      <c r="E5" s="15">
        <v>1.75</v>
      </c>
      <c r="F5" s="15">
        <v>1.3</v>
      </c>
      <c r="G5" s="15">
        <v>1.5</v>
      </c>
      <c r="H5" s="15">
        <v>1.5</v>
      </c>
      <c r="I5" s="15">
        <v>1.3</v>
      </c>
      <c r="J5" s="15">
        <v>0.75</v>
      </c>
      <c r="K5" s="15">
        <v>1</v>
      </c>
      <c r="L5" s="15">
        <v>0.75</v>
      </c>
      <c r="M5" s="15">
        <v>1.5</v>
      </c>
      <c r="N5" s="15">
        <v>1</v>
      </c>
      <c r="O5" s="15">
        <v>1.25</v>
      </c>
      <c r="P5" s="15">
        <v>1.25</v>
      </c>
    </row>
  </sheetData>
  <mergeCells count="1">
    <mergeCell ref="A1:N1"/>
  </mergeCells>
  <printOptions/>
  <pageMargins left="0.75" right="0.75" top="1" bottom="1" header="0.5" footer="0.5"/>
  <pageSetup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0" sqref="A10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80" t="s">
        <v>152</v>
      </c>
      <c r="B1" s="80"/>
      <c r="C1" s="80"/>
    </row>
    <row r="2" spans="1:2" ht="12.75">
      <c r="A2" s="2" t="s">
        <v>0</v>
      </c>
      <c r="B2" s="1">
        <v>38211</v>
      </c>
    </row>
    <row r="3" spans="1:2" ht="12.75">
      <c r="A3" t="s">
        <v>8</v>
      </c>
      <c r="B3">
        <v>8.3</v>
      </c>
    </row>
  </sheetData>
  <mergeCells count="1">
    <mergeCell ref="A1:C1"/>
  </mergeCells>
  <printOptions/>
  <pageMargins left="0.75" right="0.75" top="1" bottom="1" header="0.5" footer="0.5"/>
  <pageSetup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B1">
      <selection activeCell="O5" sqref="O5"/>
    </sheetView>
  </sheetViews>
  <sheetFormatPr defaultColWidth="9.140625" defaultRowHeight="12.75"/>
  <cols>
    <col min="1" max="1" width="27.28125" style="15" bestFit="1" customWidth="1"/>
    <col min="2" max="2" width="6.28125" style="15" bestFit="1" customWidth="1"/>
    <col min="3" max="3" width="6.140625" style="15" bestFit="1" customWidth="1"/>
    <col min="4" max="4" width="6.421875" style="15" bestFit="1" customWidth="1"/>
    <col min="5" max="5" width="6.140625" style="15" bestFit="1" customWidth="1"/>
    <col min="6" max="7" width="5.57421875" style="15" bestFit="1" customWidth="1"/>
    <col min="8" max="9" width="6.421875" style="15" bestFit="1" customWidth="1"/>
    <col min="10" max="11" width="6.28125" style="15" bestFit="1" customWidth="1"/>
    <col min="12" max="12" width="5.8515625" style="15" bestFit="1" customWidth="1"/>
    <col min="13" max="16384" width="9.140625" style="15" customWidth="1"/>
  </cols>
  <sheetData>
    <row r="1" spans="1:14" ht="11.25">
      <c r="A1" s="78" t="s">
        <v>131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1"/>
    </row>
    <row r="2" spans="1:14" ht="11.25">
      <c r="A2" s="16" t="s">
        <v>0</v>
      </c>
      <c r="B2" s="44">
        <v>38070</v>
      </c>
      <c r="C2" s="44">
        <v>38104</v>
      </c>
      <c r="D2" s="44">
        <v>38118</v>
      </c>
      <c r="E2" s="44">
        <v>38148</v>
      </c>
      <c r="F2" s="44">
        <v>38182</v>
      </c>
      <c r="G2" s="44">
        <v>38194</v>
      </c>
      <c r="H2" s="44">
        <v>38211</v>
      </c>
      <c r="I2" s="44">
        <v>38223</v>
      </c>
      <c r="J2" s="44">
        <v>38251</v>
      </c>
      <c r="K2" s="44">
        <v>38260</v>
      </c>
      <c r="L2" s="44">
        <v>38285</v>
      </c>
      <c r="M2" s="21">
        <v>38313</v>
      </c>
      <c r="N2" s="21">
        <v>38338</v>
      </c>
    </row>
    <row r="3" spans="1:14" ht="11.25">
      <c r="A3" s="15" t="s">
        <v>2</v>
      </c>
      <c r="B3" s="15">
        <v>2</v>
      </c>
      <c r="C3" s="15">
        <v>3.5</v>
      </c>
      <c r="D3" s="15">
        <v>2.75</v>
      </c>
      <c r="E3" s="15">
        <v>3</v>
      </c>
      <c r="F3" s="15">
        <v>3</v>
      </c>
      <c r="G3" s="15">
        <v>2.6</v>
      </c>
      <c r="H3" s="15">
        <v>1.5</v>
      </c>
      <c r="I3" s="15">
        <v>2</v>
      </c>
      <c r="J3" s="15">
        <v>1.5</v>
      </c>
      <c r="K3" s="15">
        <v>3</v>
      </c>
      <c r="L3" s="15">
        <v>2</v>
      </c>
      <c r="M3" s="15">
        <v>2.5</v>
      </c>
      <c r="N3" s="15">
        <v>2.5</v>
      </c>
    </row>
    <row r="4" spans="1:13" ht="11.25">
      <c r="A4" s="78" t="s">
        <v>132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4" ht="11.25">
      <c r="A5" s="15" t="s">
        <v>2</v>
      </c>
      <c r="B5" s="50">
        <f>B3*3.2808</f>
        <v>6.5616</v>
      </c>
      <c r="C5" s="50">
        <f aca="true" t="shared" si="0" ref="C5:N5">C3*3.2808</f>
        <v>11.482800000000001</v>
      </c>
      <c r="D5" s="50">
        <f t="shared" si="0"/>
        <v>9.0222</v>
      </c>
      <c r="E5" s="50">
        <f t="shared" si="0"/>
        <v>9.842400000000001</v>
      </c>
      <c r="F5" s="50">
        <f t="shared" si="0"/>
        <v>9.842400000000001</v>
      </c>
      <c r="G5" s="50">
        <f t="shared" si="0"/>
        <v>8.53008</v>
      </c>
      <c r="H5" s="50">
        <f t="shared" si="0"/>
        <v>4.921200000000001</v>
      </c>
      <c r="I5" s="50">
        <f t="shared" si="0"/>
        <v>6.5616</v>
      </c>
      <c r="J5" s="50">
        <f t="shared" si="0"/>
        <v>4.921200000000001</v>
      </c>
      <c r="K5" s="50">
        <f t="shared" si="0"/>
        <v>9.842400000000001</v>
      </c>
      <c r="L5" s="50">
        <f t="shared" si="0"/>
        <v>6.5616</v>
      </c>
      <c r="M5" s="50">
        <f t="shared" si="0"/>
        <v>8.202</v>
      </c>
      <c r="N5" s="50">
        <f t="shared" si="0"/>
        <v>8.202</v>
      </c>
    </row>
    <row r="6" ht="11.25">
      <c r="B6" s="50"/>
    </row>
  </sheetData>
  <mergeCells count="2">
    <mergeCell ref="A1:M1"/>
    <mergeCell ref="A4:M4"/>
  </mergeCells>
  <printOptions/>
  <pageMargins left="0.75" right="0.75" top="1" bottom="1" header="0.5" footer="0.5"/>
  <pageSetup orientation="landscape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G1">
      <selection activeCell="R3" sqref="R3"/>
    </sheetView>
  </sheetViews>
  <sheetFormatPr defaultColWidth="9.140625" defaultRowHeight="12.75"/>
  <cols>
    <col min="1" max="1" width="29.8515625" style="15" bestFit="1" customWidth="1"/>
    <col min="2" max="14" width="7.8515625" style="15" bestFit="1" customWidth="1"/>
    <col min="15" max="16384" width="9.140625" style="15" customWidth="1"/>
  </cols>
  <sheetData>
    <row r="1" spans="1:18" ht="11.25">
      <c r="A1" s="78" t="s">
        <v>146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61"/>
      <c r="R1" s="61"/>
    </row>
    <row r="2" spans="1:18" ht="11.25">
      <c r="A2" s="16" t="s">
        <v>0</v>
      </c>
      <c r="B2" s="21">
        <v>38070</v>
      </c>
      <c r="C2" s="21">
        <v>38104</v>
      </c>
      <c r="D2" s="21">
        <v>38118</v>
      </c>
      <c r="E2" s="21">
        <v>38148</v>
      </c>
      <c r="F2" s="21">
        <v>38149</v>
      </c>
      <c r="G2" s="21">
        <v>38182</v>
      </c>
      <c r="H2" s="21">
        <v>38186</v>
      </c>
      <c r="I2" s="21">
        <v>38190</v>
      </c>
      <c r="J2" s="21">
        <v>38191</v>
      </c>
      <c r="K2" s="21">
        <v>38194</v>
      </c>
      <c r="L2" s="21">
        <v>38211</v>
      </c>
      <c r="M2" s="21">
        <v>38219</v>
      </c>
      <c r="N2" s="21">
        <v>38223</v>
      </c>
      <c r="O2" s="54">
        <v>38251</v>
      </c>
      <c r="P2" s="54">
        <v>38260</v>
      </c>
      <c r="Q2" s="21">
        <v>38285</v>
      </c>
      <c r="R2" s="21">
        <v>38313</v>
      </c>
    </row>
    <row r="3" spans="1:18" ht="11.25">
      <c r="A3" s="15" t="s">
        <v>1</v>
      </c>
      <c r="B3" s="15">
        <v>0</v>
      </c>
      <c r="C3" s="15">
        <v>0</v>
      </c>
      <c r="D3" s="15">
        <v>0</v>
      </c>
      <c r="E3" s="15">
        <v>0</v>
      </c>
      <c r="G3" s="15">
        <v>0</v>
      </c>
      <c r="K3" s="15">
        <v>0</v>
      </c>
      <c r="L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</row>
    <row r="4" spans="1:12" ht="11.25">
      <c r="A4" s="15" t="s">
        <v>2</v>
      </c>
      <c r="L4" s="15">
        <v>0</v>
      </c>
    </row>
    <row r="5" spans="1:12" ht="11.25">
      <c r="A5" s="15" t="s">
        <v>3</v>
      </c>
      <c r="L5" s="15">
        <v>0</v>
      </c>
    </row>
    <row r="6" spans="1:12" ht="11.25">
      <c r="A6" s="15" t="s">
        <v>4</v>
      </c>
      <c r="L6" s="15">
        <v>0</v>
      </c>
    </row>
    <row r="7" spans="1:12" ht="11.25">
      <c r="A7" s="15" t="s">
        <v>5</v>
      </c>
      <c r="L7" s="15">
        <v>0</v>
      </c>
    </row>
    <row r="8" spans="1:18" ht="11.25">
      <c r="A8" s="15" t="s">
        <v>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</row>
  </sheetData>
  <mergeCells count="1">
    <mergeCell ref="A1:P1"/>
  </mergeCells>
  <printOptions/>
  <pageMargins left="0.75" right="0.75" top="1" bottom="1" header="0.5" footer="0.5"/>
  <pageSetup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2" sqref="A12"/>
    </sheetView>
  </sheetViews>
  <sheetFormatPr defaultColWidth="9.140625" defaultRowHeight="12.75"/>
  <cols>
    <col min="1" max="1" width="27.28125" style="0" bestFit="1" customWidth="1"/>
  </cols>
  <sheetData>
    <row r="1" spans="1:3" ht="12.75">
      <c r="A1" s="80" t="s">
        <v>151</v>
      </c>
      <c r="B1" s="80"/>
      <c r="C1" s="80"/>
    </row>
    <row r="2" spans="1:2" ht="12.75">
      <c r="A2" s="2" t="s">
        <v>0</v>
      </c>
      <c r="B2" s="1">
        <v>38211</v>
      </c>
    </row>
    <row r="3" spans="1:2" ht="12.75">
      <c r="A3" t="s">
        <v>8</v>
      </c>
      <c r="B3">
        <v>2</v>
      </c>
    </row>
  </sheetData>
  <mergeCells count="1">
    <mergeCell ref="A1:C1"/>
  </mergeCells>
  <printOptions/>
  <pageMargins left="0.75" right="0.75" top="1" bottom="1" header="0.5" footer="0.5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E5" sqref="E5"/>
    </sheetView>
  </sheetViews>
  <sheetFormatPr defaultColWidth="9.140625" defaultRowHeight="12.75"/>
  <cols>
    <col min="1" max="1" width="27.28125" style="0" bestFit="1" customWidth="1"/>
  </cols>
  <sheetData>
    <row r="1" spans="1:2" ht="12.75">
      <c r="A1" s="80" t="s">
        <v>130</v>
      </c>
      <c r="B1" s="80"/>
    </row>
    <row r="2" spans="1:2" ht="12.75">
      <c r="A2" s="2" t="s">
        <v>0</v>
      </c>
      <c r="B2" s="1">
        <v>38211</v>
      </c>
    </row>
    <row r="3" spans="1:2" ht="12.75">
      <c r="A3" t="s">
        <v>8</v>
      </c>
      <c r="B3">
        <v>28.3</v>
      </c>
    </row>
  </sheetData>
  <mergeCells count="1">
    <mergeCell ref="A1:B1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E1">
      <selection activeCell="P15" sqref="P15"/>
    </sheetView>
  </sheetViews>
  <sheetFormatPr defaultColWidth="9.140625" defaultRowHeight="12.75"/>
  <cols>
    <col min="1" max="1" width="8.7109375" style="23" bestFit="1" customWidth="1"/>
    <col min="2" max="13" width="7.8515625" style="15" bestFit="1" customWidth="1"/>
    <col min="14" max="14" width="8.7109375" style="15" bestFit="1" customWidth="1"/>
    <col min="15" max="16384" width="9.140625" style="15" customWidth="1"/>
  </cols>
  <sheetData>
    <row r="1" spans="1:16" ht="11.25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1.25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3" ht="11.25">
      <c r="A3" s="45"/>
      <c r="B3" s="77" t="s">
        <v>63</v>
      </c>
      <c r="C3" s="77"/>
    </row>
    <row r="4" spans="1:16" ht="16.5" customHeight="1">
      <c r="A4" s="46" t="s">
        <v>64</v>
      </c>
      <c r="B4" s="47">
        <v>38013</v>
      </c>
      <c r="C4" s="47">
        <v>38027</v>
      </c>
      <c r="D4" s="48">
        <v>38070</v>
      </c>
      <c r="E4" s="48">
        <v>38104</v>
      </c>
      <c r="F4" s="48">
        <v>38118</v>
      </c>
      <c r="G4" s="48">
        <v>38148</v>
      </c>
      <c r="H4" s="48">
        <v>38182</v>
      </c>
      <c r="I4" s="48">
        <v>38194</v>
      </c>
      <c r="J4" s="48">
        <v>38211</v>
      </c>
      <c r="K4" s="48">
        <v>38223</v>
      </c>
      <c r="L4" s="48">
        <v>38251</v>
      </c>
      <c r="M4" s="48">
        <v>38260</v>
      </c>
      <c r="N4" s="48">
        <v>38285</v>
      </c>
      <c r="O4" s="48">
        <v>38313</v>
      </c>
      <c r="P4" s="48">
        <v>38338</v>
      </c>
    </row>
    <row r="5" spans="1:16" ht="11.25">
      <c r="A5" s="23">
        <v>1</v>
      </c>
      <c r="B5" s="23">
        <v>3.4</v>
      </c>
      <c r="C5" s="23">
        <v>3.2</v>
      </c>
      <c r="D5" s="23">
        <v>9.3</v>
      </c>
      <c r="E5" s="23">
        <v>12.4</v>
      </c>
      <c r="F5" s="23">
        <v>16.9</v>
      </c>
      <c r="G5" s="23">
        <v>19.2</v>
      </c>
      <c r="H5" s="23">
        <v>23.3</v>
      </c>
      <c r="I5" s="23">
        <v>20.9</v>
      </c>
      <c r="J5" s="23">
        <v>20.4</v>
      </c>
      <c r="K5" s="23">
        <v>19.9</v>
      </c>
      <c r="L5" s="15">
        <v>17.1</v>
      </c>
      <c r="M5" s="15">
        <v>15.6</v>
      </c>
      <c r="N5" s="23">
        <v>11.7</v>
      </c>
      <c r="O5" s="15">
        <v>6.1</v>
      </c>
      <c r="P5" s="15">
        <v>2.6</v>
      </c>
    </row>
    <row r="6" spans="1:16" ht="11.25">
      <c r="A6" s="23">
        <v>2</v>
      </c>
      <c r="B6" s="23">
        <v>3.4</v>
      </c>
      <c r="C6" s="23">
        <v>3.3</v>
      </c>
      <c r="D6" s="23">
        <v>9.2</v>
      </c>
      <c r="E6" s="23">
        <v>12.4</v>
      </c>
      <c r="F6" s="23">
        <v>16.7</v>
      </c>
      <c r="G6" s="23">
        <v>19.1</v>
      </c>
      <c r="H6" s="23">
        <v>23.2</v>
      </c>
      <c r="I6" s="23">
        <v>20.3</v>
      </c>
      <c r="J6" s="23">
        <v>20.2</v>
      </c>
      <c r="K6" s="23">
        <v>19.3</v>
      </c>
      <c r="L6" s="15">
        <v>17.1</v>
      </c>
      <c r="M6" s="15">
        <v>15.5</v>
      </c>
      <c r="N6" s="23">
        <v>11.7</v>
      </c>
      <c r="O6" s="15">
        <v>6</v>
      </c>
      <c r="P6" s="15">
        <v>2.6</v>
      </c>
    </row>
    <row r="7" spans="1:16" ht="11.25">
      <c r="A7" s="23">
        <v>3</v>
      </c>
      <c r="B7" s="23">
        <v>3.4</v>
      </c>
      <c r="C7" s="23">
        <v>3.3</v>
      </c>
      <c r="D7" s="23">
        <v>9.1</v>
      </c>
      <c r="E7" s="23">
        <v>12.4</v>
      </c>
      <c r="F7" s="23">
        <v>16.2</v>
      </c>
      <c r="G7" s="23">
        <v>19.1</v>
      </c>
      <c r="H7" s="23">
        <v>22.8</v>
      </c>
      <c r="I7" s="49">
        <v>20</v>
      </c>
      <c r="J7" s="49">
        <v>20</v>
      </c>
      <c r="K7" s="49">
        <v>19.3</v>
      </c>
      <c r="L7" s="50">
        <v>17</v>
      </c>
      <c r="M7" s="15">
        <v>15.5</v>
      </c>
      <c r="N7" s="49">
        <v>11.6</v>
      </c>
      <c r="O7" s="15">
        <v>5.8</v>
      </c>
      <c r="P7" s="15">
        <v>2.7</v>
      </c>
    </row>
    <row r="8" spans="1:16" ht="11.25">
      <c r="A8" s="23">
        <v>4</v>
      </c>
      <c r="B8" s="23">
        <v>3.3</v>
      </c>
      <c r="C8" s="23">
        <v>3.3</v>
      </c>
      <c r="D8" s="23">
        <v>9.1</v>
      </c>
      <c r="E8" s="23">
        <v>11.9</v>
      </c>
      <c r="F8" s="23">
        <v>15.9</v>
      </c>
      <c r="G8" s="49">
        <v>19</v>
      </c>
      <c r="H8" s="23">
        <v>21.7</v>
      </c>
      <c r="I8" s="23">
        <v>19.8</v>
      </c>
      <c r="J8" s="23">
        <v>19.9</v>
      </c>
      <c r="K8" s="23">
        <v>19.3</v>
      </c>
      <c r="L8" s="50">
        <v>17</v>
      </c>
      <c r="M8" s="15">
        <v>15.5</v>
      </c>
      <c r="N8" s="23">
        <v>11.6</v>
      </c>
      <c r="O8" s="15">
        <v>5.8</v>
      </c>
      <c r="P8" s="15">
        <v>2.6</v>
      </c>
    </row>
    <row r="9" spans="1:16" ht="11.25">
      <c r="A9" s="23">
        <v>5</v>
      </c>
      <c r="B9" s="23">
        <v>3.3</v>
      </c>
      <c r="C9" s="23">
        <v>3.4</v>
      </c>
      <c r="D9" s="23">
        <v>9.1</v>
      </c>
      <c r="E9" s="23">
        <v>11.5</v>
      </c>
      <c r="F9" s="23">
        <v>15.9</v>
      </c>
      <c r="G9" s="49">
        <v>19</v>
      </c>
      <c r="H9" s="23">
        <v>20.9</v>
      </c>
      <c r="I9" s="23">
        <v>18.9</v>
      </c>
      <c r="J9" s="23">
        <v>18.9</v>
      </c>
      <c r="K9" s="23">
        <v>19.2</v>
      </c>
      <c r="L9" s="50">
        <v>17</v>
      </c>
      <c r="M9" s="15">
        <v>15.5</v>
      </c>
      <c r="N9" s="23">
        <v>11.6</v>
      </c>
      <c r="O9" s="15">
        <v>5.8</v>
      </c>
      <c r="P9" s="15">
        <v>2.7</v>
      </c>
    </row>
    <row r="10" spans="1:16" ht="11.25">
      <c r="A10" s="23">
        <v>6</v>
      </c>
      <c r="B10" s="23"/>
      <c r="C10" s="23">
        <v>3.4</v>
      </c>
      <c r="D10" s="23">
        <v>9.1</v>
      </c>
      <c r="E10" s="23">
        <v>11.3</v>
      </c>
      <c r="F10" s="23">
        <v>15.4</v>
      </c>
      <c r="G10" s="49">
        <v>19</v>
      </c>
      <c r="H10" s="23">
        <v>20.4</v>
      </c>
      <c r="I10" s="23">
        <v>17.8</v>
      </c>
      <c r="J10" s="23">
        <v>17.9</v>
      </c>
      <c r="K10" s="23">
        <v>19.2</v>
      </c>
      <c r="L10" s="15">
        <v>16.9</v>
      </c>
      <c r="M10" s="15">
        <v>15.5</v>
      </c>
      <c r="N10" s="23">
        <v>11.6</v>
      </c>
      <c r="O10" s="15">
        <v>5.8</v>
      </c>
      <c r="P10" s="15">
        <v>2.7</v>
      </c>
    </row>
    <row r="11" spans="1:16" ht="11.25">
      <c r="A11" s="23">
        <v>7</v>
      </c>
      <c r="B11" s="23"/>
      <c r="C11" s="23">
        <v>3.4</v>
      </c>
      <c r="D11" s="49">
        <v>9</v>
      </c>
      <c r="E11" s="23">
        <v>11.3</v>
      </c>
      <c r="F11" s="23">
        <v>11.3</v>
      </c>
      <c r="G11" s="23">
        <v>18.2</v>
      </c>
      <c r="H11" s="23">
        <v>19.1</v>
      </c>
      <c r="I11" s="23">
        <v>17.3</v>
      </c>
      <c r="J11" s="23">
        <v>17.7</v>
      </c>
      <c r="K11" s="23">
        <v>18.5</v>
      </c>
      <c r="L11" s="15">
        <v>16.9</v>
      </c>
      <c r="M11" s="15">
        <v>15.4</v>
      </c>
      <c r="N11" s="23">
        <v>11.6</v>
      </c>
      <c r="O11" s="15">
        <v>5.8</v>
      </c>
      <c r="P11" s="15">
        <v>2.7</v>
      </c>
    </row>
    <row r="12" spans="1:16" ht="11.25">
      <c r="A12" s="23">
        <v>8</v>
      </c>
      <c r="B12" s="23"/>
      <c r="C12" s="23">
        <v>3.4</v>
      </c>
      <c r="D12" s="23">
        <v>8.1</v>
      </c>
      <c r="E12" s="23">
        <v>11.3</v>
      </c>
      <c r="F12" s="23">
        <v>11.2</v>
      </c>
      <c r="G12" s="23">
        <v>17.2</v>
      </c>
      <c r="H12" s="51">
        <v>18</v>
      </c>
      <c r="I12" s="51">
        <v>17.1</v>
      </c>
      <c r="J12" s="51">
        <v>17.5</v>
      </c>
      <c r="K12" s="51">
        <v>18.3</v>
      </c>
      <c r="L12" s="15">
        <v>16.8</v>
      </c>
      <c r="M12" s="15">
        <v>15.4</v>
      </c>
      <c r="N12" s="23">
        <v>11.6</v>
      </c>
      <c r="O12" s="15">
        <v>5.7</v>
      </c>
      <c r="P12" s="15">
        <v>2.7</v>
      </c>
    </row>
    <row r="13" spans="1:16" ht="11.25">
      <c r="A13" s="23">
        <v>9</v>
      </c>
      <c r="B13" s="23"/>
      <c r="C13" s="23">
        <v>3.4</v>
      </c>
      <c r="D13" s="23">
        <v>7.7</v>
      </c>
      <c r="E13" s="23"/>
      <c r="F13" s="23">
        <v>11.3</v>
      </c>
      <c r="G13" s="23">
        <v>16.7</v>
      </c>
      <c r="H13" s="23">
        <v>17.4</v>
      </c>
      <c r="I13" s="23">
        <v>16.7</v>
      </c>
      <c r="J13" s="23">
        <v>17.1</v>
      </c>
      <c r="K13" s="23">
        <v>18.3</v>
      </c>
      <c r="L13" s="15">
        <v>16.7</v>
      </c>
      <c r="M13" s="15">
        <v>15.3</v>
      </c>
      <c r="N13" s="23">
        <v>11.5</v>
      </c>
      <c r="O13" s="15">
        <v>5.8</v>
      </c>
      <c r="P13" s="15">
        <v>2.7</v>
      </c>
    </row>
    <row r="14" spans="1:16" ht="11.25">
      <c r="A14" s="23">
        <v>10</v>
      </c>
      <c r="B14" s="23"/>
      <c r="C14" s="23"/>
      <c r="D14" s="23">
        <v>7.6</v>
      </c>
      <c r="E14" s="23"/>
      <c r="F14" s="23">
        <v>11.2</v>
      </c>
      <c r="G14" s="23">
        <v>15.7</v>
      </c>
      <c r="H14" s="23">
        <v>16.8</v>
      </c>
      <c r="I14" s="23"/>
      <c r="J14" s="49">
        <v>17</v>
      </c>
      <c r="K14" s="49">
        <v>18</v>
      </c>
      <c r="N14" s="23">
        <v>11.6</v>
      </c>
      <c r="O14" s="15">
        <v>5.8</v>
      </c>
      <c r="P14" s="15">
        <v>2.8</v>
      </c>
    </row>
  </sheetData>
  <mergeCells count="3">
    <mergeCell ref="B3:C3"/>
    <mergeCell ref="A1:P1"/>
    <mergeCell ref="A2:P2"/>
  </mergeCells>
  <printOptions/>
  <pageMargins left="0.25" right="0.25" top="1" bottom="1" header="0.5" footer="0.5"/>
  <pageSetup orientation="landscape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C16" sqref="C16"/>
    </sheetView>
  </sheetViews>
  <sheetFormatPr defaultColWidth="9.140625" defaultRowHeight="12.75"/>
  <cols>
    <col min="1" max="1" width="34.7109375" style="0" bestFit="1" customWidth="1"/>
  </cols>
  <sheetData>
    <row r="1" spans="1:6" ht="12.75">
      <c r="A1" s="80" t="s">
        <v>147</v>
      </c>
      <c r="B1" s="80"/>
      <c r="C1" s="80"/>
      <c r="D1" s="80"/>
      <c r="E1" s="80"/>
      <c r="F1" s="80"/>
    </row>
    <row r="2" spans="1:6" ht="12.75">
      <c r="A2" s="2" t="s">
        <v>0</v>
      </c>
      <c r="B2" s="1">
        <v>38070</v>
      </c>
      <c r="C2" s="1">
        <v>38104</v>
      </c>
      <c r="D2" s="1">
        <v>38118</v>
      </c>
      <c r="E2" s="1">
        <v>38148</v>
      </c>
      <c r="F2" s="1">
        <v>38211</v>
      </c>
    </row>
    <row r="3" spans="1:6" ht="12.7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</row>
    <row r="4" spans="1:6" ht="12.75">
      <c r="A4" t="s">
        <v>2</v>
      </c>
      <c r="F4">
        <v>0</v>
      </c>
    </row>
    <row r="5" spans="1:6" ht="12.75">
      <c r="A5" t="s">
        <v>3</v>
      </c>
      <c r="F5">
        <v>0</v>
      </c>
    </row>
    <row r="6" spans="1:6" ht="12.75">
      <c r="A6" t="s">
        <v>4</v>
      </c>
      <c r="F6">
        <v>0</v>
      </c>
    </row>
    <row r="7" spans="1:6" ht="12.75">
      <c r="A7" t="s">
        <v>5</v>
      </c>
      <c r="F7">
        <v>0</v>
      </c>
    </row>
    <row r="8" spans="1:6" ht="12.7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</row>
  </sheetData>
  <mergeCells count="1">
    <mergeCell ref="A1:F1"/>
  </mergeCells>
  <printOptions/>
  <pageMargins left="0.75" right="0.75" top="1" bottom="1" header="0.5" footer="0.5"/>
  <pageSetup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C14" sqref="C14"/>
    </sheetView>
  </sheetViews>
  <sheetFormatPr defaultColWidth="9.140625" defaultRowHeight="12.75"/>
  <cols>
    <col min="1" max="1" width="27.28125" style="0" bestFit="1" customWidth="1"/>
  </cols>
  <sheetData>
    <row r="1" spans="1:2" ht="12.75">
      <c r="A1" s="80" t="s">
        <v>148</v>
      </c>
      <c r="B1" s="80"/>
    </row>
    <row r="2" spans="1:2" ht="12.75">
      <c r="A2" s="2" t="s">
        <v>0</v>
      </c>
      <c r="B2" s="1">
        <v>38211</v>
      </c>
    </row>
    <row r="3" spans="1:2" ht="12.75">
      <c r="A3" t="s">
        <v>8</v>
      </c>
      <c r="B3">
        <v>23.5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B1">
      <selection activeCell="N35" sqref="N35"/>
    </sheetView>
  </sheetViews>
  <sheetFormatPr defaultColWidth="9.140625" defaultRowHeight="12.75"/>
  <cols>
    <col min="1" max="1" width="29.8515625" style="15" bestFit="1" customWidth="1"/>
    <col min="2" max="17" width="7.8515625" style="15" bestFit="1" customWidth="1"/>
    <col min="18" max="18" width="8.7109375" style="15" bestFit="1" customWidth="1"/>
    <col min="19" max="16384" width="9.140625" style="15" customWidth="1"/>
  </cols>
  <sheetData>
    <row r="1" spans="1:20" ht="11.25">
      <c r="A1" s="78" t="s">
        <v>145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61"/>
      <c r="T1" s="61"/>
    </row>
    <row r="2" spans="1:20" ht="11.25">
      <c r="A2" s="16" t="s">
        <v>0</v>
      </c>
      <c r="B2" s="21">
        <v>38013</v>
      </c>
      <c r="C2" s="21">
        <v>38027</v>
      </c>
      <c r="D2" s="21">
        <v>38070</v>
      </c>
      <c r="E2" s="21">
        <v>38104</v>
      </c>
      <c r="F2" s="21">
        <v>38118</v>
      </c>
      <c r="G2" s="21">
        <v>38148</v>
      </c>
      <c r="H2" s="21">
        <v>38182</v>
      </c>
      <c r="I2" s="21">
        <v>38186</v>
      </c>
      <c r="J2" s="21">
        <v>38190</v>
      </c>
      <c r="K2" s="21">
        <v>38191</v>
      </c>
      <c r="L2" s="21">
        <v>38194</v>
      </c>
      <c r="M2" s="21">
        <v>38211</v>
      </c>
      <c r="N2" s="21">
        <v>38219</v>
      </c>
      <c r="O2" s="21">
        <v>38223</v>
      </c>
      <c r="P2" s="21">
        <v>38251</v>
      </c>
      <c r="Q2" s="21">
        <v>38260</v>
      </c>
      <c r="R2" s="21">
        <v>38285</v>
      </c>
      <c r="S2" s="21">
        <v>38313</v>
      </c>
      <c r="T2" s="21">
        <v>38338</v>
      </c>
    </row>
    <row r="3" spans="1:20" ht="11.25">
      <c r="A3" s="15" t="s">
        <v>1</v>
      </c>
      <c r="B3" s="15">
        <v>3.3</v>
      </c>
      <c r="C3" s="15">
        <v>3.4</v>
      </c>
      <c r="D3" s="15">
        <v>7.6</v>
      </c>
      <c r="E3" s="15">
        <v>11.3</v>
      </c>
      <c r="F3" s="15">
        <v>11.2</v>
      </c>
      <c r="G3" s="15">
        <v>15.7</v>
      </c>
      <c r="H3" s="15">
        <v>16.8</v>
      </c>
      <c r="L3" s="15">
        <v>16.7</v>
      </c>
      <c r="M3" s="15">
        <v>17</v>
      </c>
      <c r="O3" s="15">
        <v>18.3</v>
      </c>
      <c r="P3" s="15">
        <v>16.7</v>
      </c>
      <c r="Q3" s="15">
        <v>15.3</v>
      </c>
      <c r="R3" s="15">
        <v>11.5</v>
      </c>
      <c r="S3" s="15">
        <v>5.8</v>
      </c>
      <c r="T3" s="15">
        <v>2.8</v>
      </c>
    </row>
    <row r="4" spans="1:20" ht="11.25">
      <c r="A4" s="15" t="s">
        <v>2</v>
      </c>
      <c r="B4" s="15">
        <v>3.4</v>
      </c>
      <c r="C4" s="15">
        <v>3.3</v>
      </c>
      <c r="D4" s="15">
        <v>9.1</v>
      </c>
      <c r="E4" s="15">
        <v>11.3</v>
      </c>
      <c r="F4" s="15">
        <v>15.9</v>
      </c>
      <c r="G4" s="15">
        <v>19</v>
      </c>
      <c r="H4" s="15">
        <v>20.4</v>
      </c>
      <c r="L4" s="15">
        <v>20</v>
      </c>
      <c r="M4" s="15">
        <v>20</v>
      </c>
      <c r="O4" s="15">
        <v>19.3</v>
      </c>
      <c r="P4" s="15">
        <v>17</v>
      </c>
      <c r="Q4" s="15">
        <v>15.5</v>
      </c>
      <c r="R4" s="15">
        <v>11.6</v>
      </c>
      <c r="S4" s="15">
        <v>5.8</v>
      </c>
      <c r="T4" s="15">
        <v>2.7</v>
      </c>
    </row>
    <row r="5" spans="1:20" ht="11.25">
      <c r="A5" s="15" t="s">
        <v>3</v>
      </c>
      <c r="B5" s="15">
        <v>3.4</v>
      </c>
      <c r="C5" s="15">
        <v>3.2</v>
      </c>
      <c r="D5" s="15">
        <v>9.3</v>
      </c>
      <c r="E5" s="15">
        <v>12.4</v>
      </c>
      <c r="F5" s="15">
        <v>16.9</v>
      </c>
      <c r="G5" s="15">
        <v>19.2</v>
      </c>
      <c r="H5" s="15">
        <v>23.3</v>
      </c>
      <c r="L5" s="15">
        <v>20.9</v>
      </c>
      <c r="M5" s="15">
        <v>20.4</v>
      </c>
      <c r="O5" s="15">
        <v>19.9</v>
      </c>
      <c r="P5" s="15">
        <v>17.1</v>
      </c>
      <c r="Q5" s="15">
        <v>15.6</v>
      </c>
      <c r="R5" s="15">
        <v>11.7</v>
      </c>
      <c r="S5" s="15">
        <v>6.1</v>
      </c>
      <c r="T5" s="15">
        <v>2.6</v>
      </c>
    </row>
    <row r="6" spans="1:16" ht="11.25">
      <c r="A6" s="15" t="s">
        <v>7</v>
      </c>
      <c r="D6" s="15">
        <v>7.2</v>
      </c>
      <c r="E6" s="15">
        <v>11.1</v>
      </c>
      <c r="H6" s="15">
        <v>19</v>
      </c>
      <c r="L6" s="15">
        <v>21.1</v>
      </c>
      <c r="N6" s="15">
        <v>16.1</v>
      </c>
      <c r="P6" s="15">
        <v>12.3</v>
      </c>
    </row>
    <row r="7" spans="1:20" ht="11.25">
      <c r="A7" s="15" t="s">
        <v>4</v>
      </c>
      <c r="B7" s="15">
        <v>3.4</v>
      </c>
      <c r="C7" s="15">
        <v>3.7</v>
      </c>
      <c r="D7" s="15">
        <v>10.2</v>
      </c>
      <c r="E7" s="15">
        <v>11.2</v>
      </c>
      <c r="F7" s="15">
        <v>11.9</v>
      </c>
      <c r="G7" s="15">
        <v>18.2</v>
      </c>
      <c r="H7" s="15">
        <v>19.7</v>
      </c>
      <c r="L7" s="15">
        <v>19.6</v>
      </c>
      <c r="M7" s="15">
        <v>19.1</v>
      </c>
      <c r="O7" s="15">
        <v>19.6</v>
      </c>
      <c r="P7" s="15">
        <v>15.2</v>
      </c>
      <c r="Q7" s="15">
        <v>15.5</v>
      </c>
      <c r="R7" s="15">
        <v>12.4</v>
      </c>
      <c r="S7" s="15">
        <v>6.1</v>
      </c>
      <c r="T7" s="15">
        <v>2.3</v>
      </c>
    </row>
    <row r="8" spans="1:20" ht="11.25">
      <c r="A8" s="15" t="s">
        <v>5</v>
      </c>
      <c r="B8" s="15">
        <v>0</v>
      </c>
      <c r="C8" s="15">
        <v>0</v>
      </c>
      <c r="D8" s="15">
        <v>15.1</v>
      </c>
      <c r="E8" s="15">
        <v>11.7</v>
      </c>
      <c r="F8" s="15">
        <v>13</v>
      </c>
      <c r="G8" s="15">
        <v>21.6</v>
      </c>
      <c r="H8" s="15">
        <v>24.3</v>
      </c>
      <c r="L8" s="15">
        <v>21.1</v>
      </c>
      <c r="M8" s="15">
        <v>20.5</v>
      </c>
      <c r="O8" s="15">
        <v>21</v>
      </c>
      <c r="P8" s="15">
        <v>13.2</v>
      </c>
      <c r="Q8" s="15">
        <v>12.4</v>
      </c>
      <c r="R8" s="15">
        <v>12.3</v>
      </c>
      <c r="S8" s="15">
        <v>5</v>
      </c>
      <c r="T8" s="15">
        <v>0.9</v>
      </c>
    </row>
    <row r="9" spans="1:20" ht="11.25">
      <c r="A9" s="15" t="s">
        <v>6</v>
      </c>
      <c r="B9" s="15">
        <v>0</v>
      </c>
      <c r="C9" s="15">
        <v>0.5</v>
      </c>
      <c r="D9" s="15">
        <v>8.2</v>
      </c>
      <c r="E9" s="15">
        <v>8.8</v>
      </c>
      <c r="F9" s="15">
        <v>12</v>
      </c>
      <c r="G9" s="15">
        <v>14.2</v>
      </c>
      <c r="H9" s="15">
        <v>15.6</v>
      </c>
      <c r="I9" s="15">
        <v>17.8</v>
      </c>
      <c r="J9" s="15">
        <v>16.5</v>
      </c>
      <c r="K9" s="15">
        <v>15.6</v>
      </c>
      <c r="L9" s="15">
        <v>13</v>
      </c>
      <c r="M9" s="15">
        <v>13.2</v>
      </c>
      <c r="N9" s="15">
        <v>14</v>
      </c>
      <c r="O9" s="15">
        <v>16.1</v>
      </c>
      <c r="P9" s="15">
        <v>12.3</v>
      </c>
      <c r="Q9" s="15">
        <v>11.4</v>
      </c>
      <c r="R9" s="15">
        <v>9.4</v>
      </c>
      <c r="S9" s="15">
        <v>2.1</v>
      </c>
      <c r="T9" s="15">
        <v>1</v>
      </c>
    </row>
  </sheetData>
  <mergeCells count="1">
    <mergeCell ref="A1:R1"/>
  </mergeCells>
  <printOptions/>
  <pageMargins left="0.5" right="0.5" top="1" bottom="1" header="0.5" footer="0.5"/>
  <pageSetup orientation="landscape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H1">
      <selection activeCell="S1" sqref="S1"/>
    </sheetView>
  </sheetViews>
  <sheetFormatPr defaultColWidth="9.140625" defaultRowHeight="12.75"/>
  <cols>
    <col min="1" max="1" width="29.8515625" style="15" bestFit="1" customWidth="1"/>
    <col min="2" max="16" width="7.8515625" style="15" bestFit="1" customWidth="1"/>
    <col min="17" max="16384" width="9.140625" style="15" customWidth="1"/>
  </cols>
  <sheetData>
    <row r="1" spans="1:19" ht="11.25">
      <c r="A1" s="78" t="s">
        <v>149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61"/>
      <c r="S1" s="61"/>
    </row>
    <row r="2" spans="1:19" ht="11.25">
      <c r="A2" s="16" t="s">
        <v>0</v>
      </c>
      <c r="B2" s="21">
        <v>38013</v>
      </c>
      <c r="C2" s="21">
        <v>38027</v>
      </c>
      <c r="D2" s="21">
        <v>38070</v>
      </c>
      <c r="E2" s="21">
        <v>38104</v>
      </c>
      <c r="F2" s="21">
        <v>38118</v>
      </c>
      <c r="G2" s="21">
        <v>38148</v>
      </c>
      <c r="H2" s="21">
        <v>38182</v>
      </c>
      <c r="I2" s="21">
        <v>38186</v>
      </c>
      <c r="J2" s="21">
        <v>38190</v>
      </c>
      <c r="K2" s="21">
        <v>38191</v>
      </c>
      <c r="L2" s="21">
        <v>38194</v>
      </c>
      <c r="M2" s="21">
        <v>38211</v>
      </c>
      <c r="N2" s="21">
        <v>38219</v>
      </c>
      <c r="O2" s="21">
        <v>38223</v>
      </c>
      <c r="P2" s="21">
        <v>38260</v>
      </c>
      <c r="Q2" s="21">
        <v>38285</v>
      </c>
      <c r="R2" s="21">
        <v>38313</v>
      </c>
      <c r="S2" s="21">
        <v>38338</v>
      </c>
    </row>
    <row r="3" spans="1:19" ht="11.25">
      <c r="A3" s="15" t="s">
        <v>1</v>
      </c>
      <c r="B3" s="15">
        <v>1130</v>
      </c>
      <c r="C3" s="15">
        <v>1200</v>
      </c>
      <c r="D3" s="15">
        <v>930</v>
      </c>
      <c r="E3" s="15">
        <v>1130</v>
      </c>
      <c r="F3" s="15">
        <v>1100</v>
      </c>
      <c r="G3" s="15">
        <v>1100</v>
      </c>
      <c r="H3" s="15">
        <v>1045</v>
      </c>
      <c r="L3" s="15">
        <v>1030</v>
      </c>
      <c r="M3" s="15">
        <v>1030</v>
      </c>
      <c r="O3" s="15">
        <v>1245</v>
      </c>
      <c r="P3" s="15">
        <v>1015</v>
      </c>
      <c r="Q3" s="15">
        <v>1345</v>
      </c>
      <c r="R3" s="15">
        <v>1215</v>
      </c>
      <c r="S3" s="15">
        <v>1115</v>
      </c>
    </row>
    <row r="4" spans="1:19" ht="11.25">
      <c r="A4" s="15" t="s">
        <v>2</v>
      </c>
      <c r="B4" s="15">
        <v>1145</v>
      </c>
      <c r="C4" s="15">
        <v>1215</v>
      </c>
      <c r="D4" s="15">
        <v>945</v>
      </c>
      <c r="E4" s="15">
        <v>1145</v>
      </c>
      <c r="F4" s="15">
        <v>1115</v>
      </c>
      <c r="G4" s="15">
        <v>1115</v>
      </c>
      <c r="H4" s="15">
        <v>1100</v>
      </c>
      <c r="L4" s="15">
        <v>1045</v>
      </c>
      <c r="M4" s="15">
        <v>1045</v>
      </c>
      <c r="O4" s="15">
        <v>1300</v>
      </c>
      <c r="P4" s="15">
        <v>1030</v>
      </c>
      <c r="Q4" s="15">
        <v>1400</v>
      </c>
      <c r="R4" s="15">
        <v>1230</v>
      </c>
      <c r="S4" s="15">
        <v>1130</v>
      </c>
    </row>
    <row r="5" spans="1:19" ht="11.25">
      <c r="A5" s="15" t="s">
        <v>3</v>
      </c>
      <c r="B5" s="15">
        <v>1200</v>
      </c>
      <c r="C5" s="15">
        <v>1230</v>
      </c>
      <c r="D5" s="15">
        <v>1000</v>
      </c>
      <c r="E5" s="15">
        <v>1200</v>
      </c>
      <c r="F5" s="15">
        <v>1130</v>
      </c>
      <c r="G5" s="15">
        <v>1130</v>
      </c>
      <c r="H5" s="15">
        <v>1115</v>
      </c>
      <c r="L5" s="15">
        <v>1100</v>
      </c>
      <c r="M5" s="15">
        <v>1100</v>
      </c>
      <c r="O5" s="15">
        <v>1315</v>
      </c>
      <c r="P5" s="15">
        <v>1045</v>
      </c>
      <c r="Q5" s="15">
        <v>1415</v>
      </c>
      <c r="R5" s="15">
        <v>1245</v>
      </c>
      <c r="S5" s="15">
        <v>1145</v>
      </c>
    </row>
    <row r="6" spans="1:14" ht="11.25">
      <c r="A6" s="15" t="s">
        <v>7</v>
      </c>
      <c r="D6" s="15">
        <v>845</v>
      </c>
      <c r="E6" s="15">
        <v>945</v>
      </c>
      <c r="H6" s="15">
        <v>920</v>
      </c>
      <c r="L6" s="15">
        <v>900</v>
      </c>
      <c r="N6" s="15">
        <v>1000</v>
      </c>
    </row>
    <row r="7" spans="1:19" ht="11.25">
      <c r="A7" s="15" t="s">
        <v>4</v>
      </c>
      <c r="B7" s="15">
        <v>1030</v>
      </c>
      <c r="C7" s="15">
        <v>1030</v>
      </c>
      <c r="D7" s="15">
        <v>835</v>
      </c>
      <c r="E7" s="15">
        <v>930</v>
      </c>
      <c r="F7" s="15">
        <v>840</v>
      </c>
      <c r="G7" s="15">
        <v>855</v>
      </c>
      <c r="H7" s="15">
        <v>900</v>
      </c>
      <c r="L7" s="15">
        <v>845</v>
      </c>
      <c r="M7" s="15">
        <v>900</v>
      </c>
      <c r="O7" s="15">
        <v>1430</v>
      </c>
      <c r="P7" s="15">
        <v>1130</v>
      </c>
      <c r="Q7" s="15">
        <v>1245</v>
      </c>
      <c r="R7" s="15">
        <v>1000</v>
      </c>
      <c r="S7" s="15">
        <v>1030</v>
      </c>
    </row>
    <row r="8" spans="1:19" ht="11.25">
      <c r="A8" s="15" t="s">
        <v>5</v>
      </c>
      <c r="B8" s="15">
        <v>930</v>
      </c>
      <c r="C8" s="15">
        <v>930</v>
      </c>
      <c r="D8" s="15">
        <v>1100</v>
      </c>
      <c r="E8" s="15">
        <v>1030</v>
      </c>
      <c r="F8" s="15">
        <v>930</v>
      </c>
      <c r="G8" s="15">
        <v>1155</v>
      </c>
      <c r="H8" s="15">
        <v>1145</v>
      </c>
      <c r="L8" s="15">
        <v>1130</v>
      </c>
      <c r="M8" s="15">
        <v>1200</v>
      </c>
      <c r="O8" s="15">
        <v>1330</v>
      </c>
      <c r="P8" s="15">
        <v>945</v>
      </c>
      <c r="Q8" s="15">
        <v>1430</v>
      </c>
      <c r="R8" s="15">
        <v>1050</v>
      </c>
      <c r="S8" s="15">
        <v>930</v>
      </c>
    </row>
    <row r="9" spans="1:19" ht="11.25">
      <c r="A9" s="15" t="s">
        <v>6</v>
      </c>
      <c r="B9" s="15">
        <v>1000</v>
      </c>
      <c r="C9" s="15">
        <v>1000</v>
      </c>
      <c r="D9" s="15">
        <v>1030</v>
      </c>
      <c r="E9" s="15">
        <v>1010</v>
      </c>
      <c r="F9" s="15">
        <v>900</v>
      </c>
      <c r="G9" s="15">
        <v>930</v>
      </c>
      <c r="H9" s="15">
        <v>940</v>
      </c>
      <c r="I9" s="15">
        <v>1820</v>
      </c>
      <c r="J9" s="15">
        <v>1630</v>
      </c>
      <c r="K9" s="15">
        <v>1115</v>
      </c>
      <c r="L9" s="15">
        <v>915</v>
      </c>
      <c r="M9" s="15">
        <v>930</v>
      </c>
      <c r="N9" s="15">
        <v>930</v>
      </c>
      <c r="O9" s="15">
        <v>1400</v>
      </c>
      <c r="P9" s="15">
        <v>920</v>
      </c>
      <c r="Q9" s="15">
        <v>1445</v>
      </c>
      <c r="R9" s="15">
        <v>1025</v>
      </c>
      <c r="S9" s="15">
        <v>1000</v>
      </c>
    </row>
    <row r="11" ht="11.25">
      <c r="E11" s="23"/>
    </row>
  </sheetData>
  <mergeCells count="1">
    <mergeCell ref="A1:Q1"/>
  </mergeCells>
  <printOptions/>
  <pageMargins left="0.75" right="0.75" top="1" bottom="1" header="0.5" footer="0.5"/>
  <pageSetup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4"/>
  <sheetViews>
    <sheetView workbookViewId="0" topLeftCell="D1">
      <selection activeCell="O1" sqref="O1"/>
    </sheetView>
  </sheetViews>
  <sheetFormatPr defaultColWidth="9.140625" defaultRowHeight="12.75"/>
  <cols>
    <col min="1" max="1" width="29.8515625" style="15" bestFit="1" customWidth="1"/>
    <col min="2" max="12" width="7.8515625" style="15" bestFit="1" customWidth="1"/>
    <col min="13" max="13" width="8.7109375" style="15" bestFit="1" customWidth="1"/>
    <col min="14" max="16384" width="9.140625" style="15" customWidth="1"/>
  </cols>
  <sheetData>
    <row r="1" spans="1:15" ht="11.25">
      <c r="A1" s="78" t="s">
        <v>150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1"/>
      <c r="O1" s="61"/>
    </row>
    <row r="2" spans="1:15" ht="11.25">
      <c r="A2" s="16" t="s">
        <v>0</v>
      </c>
      <c r="B2" s="21">
        <v>38027</v>
      </c>
      <c r="C2" s="21">
        <v>38070</v>
      </c>
      <c r="D2" s="21">
        <v>38104</v>
      </c>
      <c r="E2" s="21">
        <v>38118</v>
      </c>
      <c r="F2" s="21">
        <v>38148</v>
      </c>
      <c r="G2" s="21">
        <v>38182</v>
      </c>
      <c r="H2" s="21">
        <v>38194</v>
      </c>
      <c r="I2" s="21">
        <v>38211</v>
      </c>
      <c r="J2" s="21">
        <v>38223</v>
      </c>
      <c r="K2" s="21">
        <v>38251</v>
      </c>
      <c r="L2" s="21">
        <v>38260</v>
      </c>
      <c r="M2" s="21">
        <v>38285</v>
      </c>
      <c r="N2" s="21">
        <v>38313</v>
      </c>
      <c r="O2" s="21">
        <v>38338</v>
      </c>
    </row>
    <row r="3" spans="1:15" ht="11.25">
      <c r="A3" s="15" t="s">
        <v>1</v>
      </c>
      <c r="B3" s="15">
        <v>10</v>
      </c>
      <c r="C3" s="15">
        <v>12</v>
      </c>
      <c r="D3" s="15">
        <v>8.5</v>
      </c>
      <c r="E3" s="15">
        <v>12</v>
      </c>
      <c r="F3" s="15">
        <v>12</v>
      </c>
      <c r="G3" s="15">
        <v>11</v>
      </c>
      <c r="H3" s="15">
        <v>9</v>
      </c>
      <c r="I3" s="15">
        <v>32</v>
      </c>
      <c r="J3" s="15">
        <v>10</v>
      </c>
      <c r="K3" s="15">
        <v>28</v>
      </c>
      <c r="L3" s="15">
        <v>10</v>
      </c>
      <c r="M3" s="15">
        <v>10.5</v>
      </c>
      <c r="N3" s="15">
        <v>11</v>
      </c>
      <c r="O3" s="15">
        <v>11</v>
      </c>
    </row>
    <row r="4" spans="1:8" ht="11.25">
      <c r="A4" s="15" t="s">
        <v>4</v>
      </c>
      <c r="H4" s="15">
        <v>9</v>
      </c>
    </row>
  </sheetData>
  <mergeCells count="1">
    <mergeCell ref="A1:M1"/>
  </mergeCells>
  <printOptions/>
  <pageMargins left="0.75" right="0.75" top="1" bottom="1" header="0.5" footer="0.5"/>
  <pageSetup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H1">
      <selection activeCell="U14" sqref="U14"/>
    </sheetView>
  </sheetViews>
  <sheetFormatPr defaultColWidth="9.140625" defaultRowHeight="12.75"/>
  <cols>
    <col min="1" max="1" width="29.8515625" style="15" bestFit="1" customWidth="1"/>
    <col min="2" max="14" width="7.8515625" style="15" bestFit="1" customWidth="1"/>
    <col min="15" max="16384" width="9.140625" style="15" customWidth="1"/>
  </cols>
  <sheetData>
    <row r="1" spans="1:19" ht="11.25">
      <c r="A1" s="78" t="s">
        <v>128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61"/>
      <c r="R1" s="61"/>
      <c r="S1" s="61"/>
    </row>
    <row r="2" spans="1:19" ht="11.25">
      <c r="A2" s="16" t="s">
        <v>0</v>
      </c>
      <c r="B2" s="21">
        <v>38070</v>
      </c>
      <c r="C2" s="21">
        <v>38104</v>
      </c>
      <c r="D2" s="21">
        <v>38118</v>
      </c>
      <c r="E2" s="21">
        <v>38148</v>
      </c>
      <c r="F2" s="21">
        <v>38149</v>
      </c>
      <c r="G2" s="21">
        <v>38182</v>
      </c>
      <c r="H2" s="21">
        <v>38186</v>
      </c>
      <c r="I2" s="21">
        <v>38190</v>
      </c>
      <c r="J2" s="21">
        <v>38191</v>
      </c>
      <c r="K2" s="21">
        <v>38194</v>
      </c>
      <c r="L2" s="21">
        <v>38211</v>
      </c>
      <c r="M2" s="21">
        <v>38219</v>
      </c>
      <c r="N2" s="21">
        <v>38223</v>
      </c>
      <c r="O2" s="54">
        <v>38251</v>
      </c>
      <c r="P2" s="54">
        <v>38260</v>
      </c>
      <c r="Q2" s="21">
        <v>38285</v>
      </c>
      <c r="R2" s="21">
        <v>38313</v>
      </c>
      <c r="S2" s="21">
        <v>38338</v>
      </c>
    </row>
    <row r="3" spans="1:19" ht="11.25">
      <c r="A3" s="15" t="s">
        <v>1</v>
      </c>
      <c r="B3" s="15">
        <v>0.01</v>
      </c>
      <c r="C3" s="15">
        <v>0</v>
      </c>
      <c r="D3" s="15">
        <v>0.02</v>
      </c>
      <c r="E3" s="15">
        <v>0</v>
      </c>
      <c r="G3" s="15">
        <v>0</v>
      </c>
      <c r="K3" s="15">
        <v>0</v>
      </c>
      <c r="L3" s="15">
        <v>0</v>
      </c>
      <c r="N3" s="15">
        <v>0.02</v>
      </c>
      <c r="O3" s="15">
        <v>0.02</v>
      </c>
      <c r="P3" s="15">
        <v>0</v>
      </c>
      <c r="Q3" s="15">
        <v>0</v>
      </c>
      <c r="R3" s="15">
        <v>0</v>
      </c>
      <c r="S3" s="15">
        <v>0.01</v>
      </c>
    </row>
    <row r="4" spans="1:12" ht="11.25">
      <c r="A4" s="15" t="s">
        <v>2</v>
      </c>
      <c r="L4" s="15">
        <v>0</v>
      </c>
    </row>
    <row r="5" spans="1:12" ht="11.25">
      <c r="A5" s="15" t="s">
        <v>3</v>
      </c>
      <c r="L5" s="15">
        <v>0.01</v>
      </c>
    </row>
    <row r="6" spans="1:12" ht="11.25">
      <c r="A6" s="15" t="s">
        <v>4</v>
      </c>
      <c r="L6" s="15">
        <v>0</v>
      </c>
    </row>
    <row r="7" spans="1:12" ht="11.25">
      <c r="A7" s="15" t="s">
        <v>5</v>
      </c>
      <c r="L7" s="15">
        <v>0</v>
      </c>
    </row>
    <row r="8" spans="1:19" ht="11.25">
      <c r="A8" s="15" t="s">
        <v>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0.01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0.01</v>
      </c>
      <c r="O8" s="15">
        <v>0</v>
      </c>
      <c r="P8" s="15">
        <v>0</v>
      </c>
      <c r="Q8" s="15">
        <v>0</v>
      </c>
      <c r="R8" s="15">
        <v>0</v>
      </c>
      <c r="S8" s="15">
        <v>0.02</v>
      </c>
    </row>
    <row r="11" spans="1:19" ht="11.25">
      <c r="A11" s="78" t="s">
        <v>129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61"/>
      <c r="R11" s="82"/>
      <c r="S11" s="82"/>
    </row>
    <row r="12" spans="1:19" ht="11.25">
      <c r="A12" s="16" t="s">
        <v>0</v>
      </c>
      <c r="B12" s="21">
        <v>38070</v>
      </c>
      <c r="C12" s="21">
        <v>38104</v>
      </c>
      <c r="D12" s="21">
        <v>38118</v>
      </c>
      <c r="E12" s="21">
        <v>38148</v>
      </c>
      <c r="F12" s="21">
        <v>38149</v>
      </c>
      <c r="G12" s="21">
        <v>38182</v>
      </c>
      <c r="H12" s="21">
        <v>38186</v>
      </c>
      <c r="I12" s="21">
        <v>38190</v>
      </c>
      <c r="J12" s="21">
        <v>38191</v>
      </c>
      <c r="K12" s="21">
        <v>38194</v>
      </c>
      <c r="L12" s="21">
        <v>38211</v>
      </c>
      <c r="M12" s="21">
        <v>38219</v>
      </c>
      <c r="N12" s="21">
        <v>38223</v>
      </c>
      <c r="O12" s="54">
        <v>38251</v>
      </c>
      <c r="P12" s="54">
        <v>38260</v>
      </c>
      <c r="Q12" s="21">
        <v>38285</v>
      </c>
      <c r="R12" s="21">
        <v>38313</v>
      </c>
      <c r="S12" s="21">
        <v>38338</v>
      </c>
    </row>
    <row r="13" spans="1:19" ht="11.25">
      <c r="A13" s="15" t="s">
        <v>1</v>
      </c>
      <c r="B13" s="15">
        <v>10</v>
      </c>
      <c r="C13" s="15">
        <v>0</v>
      </c>
      <c r="D13" s="15">
        <v>20</v>
      </c>
      <c r="E13" s="15">
        <v>0</v>
      </c>
      <c r="G13" s="15">
        <v>0</v>
      </c>
      <c r="K13" s="15">
        <v>0</v>
      </c>
      <c r="L13" s="15">
        <v>0</v>
      </c>
      <c r="N13" s="15">
        <v>20</v>
      </c>
      <c r="O13" s="15">
        <v>20</v>
      </c>
      <c r="P13" s="15">
        <v>0</v>
      </c>
      <c r="Q13" s="15">
        <v>0</v>
      </c>
      <c r="R13" s="15">
        <v>0</v>
      </c>
      <c r="S13" s="15">
        <v>10</v>
      </c>
    </row>
    <row r="14" spans="1:12" ht="11.25">
      <c r="A14" s="15" t="s">
        <v>2</v>
      </c>
      <c r="L14" s="15">
        <v>0</v>
      </c>
    </row>
    <row r="15" spans="1:12" ht="11.25">
      <c r="A15" s="15" t="s">
        <v>3</v>
      </c>
      <c r="L15" s="15">
        <v>10</v>
      </c>
    </row>
    <row r="16" spans="1:12" ht="11.25">
      <c r="A16" s="15" t="s">
        <v>4</v>
      </c>
      <c r="L16" s="15">
        <v>0</v>
      </c>
    </row>
    <row r="17" spans="1:12" ht="11.25">
      <c r="A17" s="15" t="s">
        <v>5</v>
      </c>
      <c r="L17" s="15">
        <v>0</v>
      </c>
    </row>
    <row r="18" spans="1:19" ht="11.25">
      <c r="A18" s="15" t="s">
        <v>6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10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10</v>
      </c>
      <c r="O18" s="15">
        <v>0</v>
      </c>
      <c r="P18" s="15">
        <v>0</v>
      </c>
      <c r="Q18" s="15">
        <v>0</v>
      </c>
      <c r="R18" s="15">
        <v>0</v>
      </c>
      <c r="S18" s="15">
        <v>20</v>
      </c>
    </row>
  </sheetData>
  <mergeCells count="2">
    <mergeCell ref="A1:P1"/>
    <mergeCell ref="A11:P11"/>
  </mergeCells>
  <printOptions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E1">
      <selection activeCell="P1" sqref="P1:P2"/>
    </sheetView>
  </sheetViews>
  <sheetFormatPr defaultColWidth="9.140625" defaultRowHeight="12.75"/>
  <cols>
    <col min="1" max="1" width="8.7109375" style="23" bestFit="1" customWidth="1"/>
    <col min="2" max="13" width="7.8515625" style="15" bestFit="1" customWidth="1"/>
    <col min="14" max="14" width="8.7109375" style="15" bestFit="1" customWidth="1"/>
    <col min="15" max="16384" width="9.140625" style="15" customWidth="1"/>
  </cols>
  <sheetData>
    <row r="1" spans="1:16" ht="11.25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1"/>
    </row>
    <row r="2" spans="1:16" ht="11.25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61"/>
    </row>
    <row r="3" ht="11.25">
      <c r="A3" s="45"/>
    </row>
    <row r="4" spans="1:3" ht="11.25">
      <c r="A4" s="45"/>
      <c r="B4" s="77" t="s">
        <v>63</v>
      </c>
      <c r="C4" s="77"/>
    </row>
    <row r="5" spans="1:16" ht="11.25">
      <c r="A5" s="46" t="s">
        <v>64</v>
      </c>
      <c r="B5" s="47">
        <v>38013</v>
      </c>
      <c r="C5" s="47">
        <v>38027</v>
      </c>
      <c r="D5" s="48">
        <v>38070</v>
      </c>
      <c r="E5" s="48">
        <v>38104</v>
      </c>
      <c r="F5" s="48">
        <v>38118</v>
      </c>
      <c r="G5" s="48">
        <v>38148</v>
      </c>
      <c r="H5" s="48">
        <v>38182</v>
      </c>
      <c r="I5" s="48">
        <v>38194</v>
      </c>
      <c r="J5" s="48">
        <v>38211</v>
      </c>
      <c r="K5" s="48">
        <v>38223</v>
      </c>
      <c r="L5" s="48">
        <v>38251</v>
      </c>
      <c r="M5" s="48">
        <v>38260</v>
      </c>
      <c r="N5" s="48">
        <v>38285</v>
      </c>
      <c r="O5" s="48">
        <v>38313</v>
      </c>
      <c r="P5" s="48">
        <v>38338</v>
      </c>
    </row>
    <row r="6" spans="1:16" ht="11.25">
      <c r="A6" s="23">
        <v>1</v>
      </c>
      <c r="B6" s="15">
        <v>12.93</v>
      </c>
      <c r="C6" s="15">
        <v>12.36</v>
      </c>
      <c r="D6" s="15">
        <v>14.24</v>
      </c>
      <c r="E6" s="15">
        <v>11.43</v>
      </c>
      <c r="F6" s="15">
        <v>10.54</v>
      </c>
      <c r="G6" s="15">
        <v>10.83</v>
      </c>
      <c r="H6" s="15">
        <v>9.64</v>
      </c>
      <c r="I6" s="15">
        <v>10.31</v>
      </c>
      <c r="J6" s="15">
        <v>10.02</v>
      </c>
      <c r="K6" s="15">
        <v>8.31</v>
      </c>
      <c r="L6" s="15">
        <v>8.46</v>
      </c>
      <c r="M6" s="15">
        <v>9.38</v>
      </c>
      <c r="N6" s="52">
        <v>11.93</v>
      </c>
      <c r="O6" s="15">
        <v>12.65</v>
      </c>
      <c r="P6" s="15">
        <v>14.64</v>
      </c>
    </row>
    <row r="7" spans="1:16" ht="11.25">
      <c r="A7" s="23">
        <v>2</v>
      </c>
      <c r="B7" s="15">
        <v>13.18</v>
      </c>
      <c r="C7" s="15">
        <v>12.22</v>
      </c>
      <c r="D7" s="15">
        <v>14.52</v>
      </c>
      <c r="E7" s="15">
        <v>11.44</v>
      </c>
      <c r="F7" s="15">
        <v>10.77</v>
      </c>
      <c r="G7" s="15">
        <v>10.93</v>
      </c>
      <c r="H7" s="15">
        <v>9.88</v>
      </c>
      <c r="I7" s="15">
        <v>10.23</v>
      </c>
      <c r="J7" s="15">
        <v>10.21</v>
      </c>
      <c r="K7" s="15">
        <v>8.24</v>
      </c>
      <c r="L7" s="15">
        <v>8.41</v>
      </c>
      <c r="M7" s="15">
        <v>9.38</v>
      </c>
      <c r="N7" s="52">
        <v>12.06</v>
      </c>
      <c r="O7" s="15">
        <v>12.93</v>
      </c>
      <c r="P7" s="15">
        <v>14.67</v>
      </c>
    </row>
    <row r="8" spans="1:16" ht="11.25">
      <c r="A8" s="23">
        <v>3</v>
      </c>
      <c r="B8" s="15">
        <v>13.02</v>
      </c>
      <c r="C8" s="52">
        <v>12.1</v>
      </c>
      <c r="D8" s="15">
        <v>14.39</v>
      </c>
      <c r="E8" s="52">
        <v>11.5</v>
      </c>
      <c r="F8" s="15">
        <v>10.75</v>
      </c>
      <c r="G8" s="15">
        <v>10.94</v>
      </c>
      <c r="H8" s="15">
        <v>9.75</v>
      </c>
      <c r="I8" s="15">
        <v>10.02</v>
      </c>
      <c r="J8" s="15">
        <v>10.19</v>
      </c>
      <c r="K8" s="15">
        <v>7.97</v>
      </c>
      <c r="L8" s="15">
        <v>8.47</v>
      </c>
      <c r="M8" s="15">
        <v>9.4</v>
      </c>
      <c r="N8" s="52">
        <v>12.15</v>
      </c>
      <c r="O8" s="15">
        <v>12.98</v>
      </c>
      <c r="P8" s="15">
        <v>14.94</v>
      </c>
    </row>
    <row r="9" spans="1:16" ht="11.25">
      <c r="A9" s="23">
        <v>4</v>
      </c>
      <c r="B9" s="15">
        <v>13.27</v>
      </c>
      <c r="C9" s="15">
        <v>12.27</v>
      </c>
      <c r="D9" s="15">
        <v>14.33</v>
      </c>
      <c r="E9" s="52">
        <v>11.64</v>
      </c>
      <c r="F9" s="15">
        <v>10.49</v>
      </c>
      <c r="G9" s="15">
        <v>10.91</v>
      </c>
      <c r="H9" s="15">
        <v>9.54</v>
      </c>
      <c r="I9" s="15">
        <v>9.86</v>
      </c>
      <c r="J9" s="15">
        <v>9.65</v>
      </c>
      <c r="K9" s="15">
        <v>7.83</v>
      </c>
      <c r="L9" s="15">
        <v>8.64</v>
      </c>
      <c r="M9" s="15">
        <v>9.34</v>
      </c>
      <c r="N9" s="52">
        <v>12.09</v>
      </c>
      <c r="O9" s="15">
        <v>12.83</v>
      </c>
      <c r="P9" s="15">
        <v>14.97</v>
      </c>
    </row>
    <row r="10" spans="1:16" ht="11.25">
      <c r="A10" s="23">
        <v>5</v>
      </c>
      <c r="C10" s="15">
        <v>12.11</v>
      </c>
      <c r="D10" s="52">
        <v>14.3</v>
      </c>
      <c r="E10" s="52">
        <v>11.44</v>
      </c>
      <c r="F10" s="15">
        <v>10.68</v>
      </c>
      <c r="G10" s="15">
        <v>10.91</v>
      </c>
      <c r="H10" s="15">
        <v>8.84</v>
      </c>
      <c r="I10" s="15">
        <v>8.73</v>
      </c>
      <c r="J10" s="15">
        <v>6.54</v>
      </c>
      <c r="K10" s="52">
        <v>7.7</v>
      </c>
      <c r="L10" s="15">
        <v>8.48</v>
      </c>
      <c r="M10" s="15">
        <v>9.04</v>
      </c>
      <c r="N10" s="52">
        <v>11.77</v>
      </c>
      <c r="O10" s="15">
        <v>12.86</v>
      </c>
      <c r="P10" s="15">
        <v>14.95</v>
      </c>
    </row>
    <row r="11" spans="1:16" ht="11.25">
      <c r="A11" s="23">
        <v>6</v>
      </c>
      <c r="C11" s="52">
        <v>12</v>
      </c>
      <c r="D11" s="52">
        <v>14.42</v>
      </c>
      <c r="E11" s="52">
        <v>11.3</v>
      </c>
      <c r="F11" s="15">
        <v>10.41</v>
      </c>
      <c r="G11" s="15">
        <v>10.64</v>
      </c>
      <c r="H11" s="15">
        <v>7.97</v>
      </c>
      <c r="I11" s="15">
        <v>9.17</v>
      </c>
      <c r="J11" s="15">
        <v>6.01</v>
      </c>
      <c r="K11" s="15">
        <v>7.72</v>
      </c>
      <c r="L11" s="15">
        <v>8.45</v>
      </c>
      <c r="M11" s="15">
        <v>9.15</v>
      </c>
      <c r="N11" s="52">
        <v>12.12</v>
      </c>
      <c r="O11" s="15">
        <v>12.98</v>
      </c>
      <c r="P11" s="15">
        <v>15.05</v>
      </c>
    </row>
    <row r="12" spans="1:16" ht="11.25">
      <c r="A12" s="23">
        <v>7</v>
      </c>
      <c r="C12" s="15">
        <v>12.19</v>
      </c>
      <c r="D12" s="52">
        <v>14.34</v>
      </c>
      <c r="E12" s="15">
        <v>11.24</v>
      </c>
      <c r="F12" s="15">
        <v>8.68</v>
      </c>
      <c r="G12" s="15">
        <v>9.45</v>
      </c>
      <c r="H12" s="15">
        <v>5.33</v>
      </c>
      <c r="I12" s="15">
        <v>8.85</v>
      </c>
      <c r="J12" s="15">
        <v>5.94</v>
      </c>
      <c r="K12" s="15">
        <v>4.01</v>
      </c>
      <c r="L12" s="15">
        <v>8.73</v>
      </c>
      <c r="M12" s="15">
        <v>9.43</v>
      </c>
      <c r="N12" s="52">
        <v>11.7</v>
      </c>
      <c r="O12" s="15">
        <v>12.88</v>
      </c>
      <c r="P12" s="15">
        <v>14.98</v>
      </c>
    </row>
    <row r="13" spans="1:16" ht="11.25">
      <c r="A13" s="23">
        <v>8</v>
      </c>
      <c r="C13" s="15">
        <v>12.15</v>
      </c>
      <c r="D13" s="52">
        <v>12.92</v>
      </c>
      <c r="E13" s="15">
        <v>10.45</v>
      </c>
      <c r="F13" s="15">
        <v>8.46</v>
      </c>
      <c r="G13" s="52">
        <v>7.7</v>
      </c>
      <c r="H13" s="15">
        <v>3.13</v>
      </c>
      <c r="I13" s="15">
        <v>8.35</v>
      </c>
      <c r="J13" s="15">
        <v>6.55</v>
      </c>
      <c r="K13" s="15">
        <v>3.59</v>
      </c>
      <c r="L13" s="15">
        <v>8.78</v>
      </c>
      <c r="M13" s="15">
        <v>9.48</v>
      </c>
      <c r="N13" s="52">
        <v>11.9</v>
      </c>
      <c r="O13" s="15">
        <v>13.03</v>
      </c>
      <c r="P13" s="15">
        <v>14.93</v>
      </c>
    </row>
    <row r="14" spans="1:16" ht="11.25">
      <c r="A14" s="23">
        <v>9</v>
      </c>
      <c r="C14" s="15">
        <v>12.18</v>
      </c>
      <c r="D14" s="52">
        <v>12.74</v>
      </c>
      <c r="F14" s="15">
        <v>8.04</v>
      </c>
      <c r="G14" s="15">
        <v>6.84</v>
      </c>
      <c r="H14" s="15">
        <v>2.25</v>
      </c>
      <c r="I14" s="15">
        <v>7.55</v>
      </c>
      <c r="J14" s="15">
        <v>5.37</v>
      </c>
      <c r="K14" s="15">
        <v>3.46</v>
      </c>
      <c r="L14" s="15">
        <v>8.61</v>
      </c>
      <c r="M14" s="15">
        <v>8.87</v>
      </c>
      <c r="N14" s="52">
        <v>11.86</v>
      </c>
      <c r="O14" s="15">
        <v>13.27</v>
      </c>
      <c r="P14" s="15">
        <v>14.91</v>
      </c>
    </row>
    <row r="15" spans="1:16" ht="11.25">
      <c r="A15" s="23">
        <v>10</v>
      </c>
      <c r="D15" s="52">
        <v>12.7</v>
      </c>
      <c r="F15" s="15">
        <v>8.04</v>
      </c>
      <c r="G15" s="15">
        <v>4.97</v>
      </c>
      <c r="H15" s="15">
        <v>1.45</v>
      </c>
      <c r="J15" s="15">
        <v>4.04</v>
      </c>
      <c r="K15" s="15">
        <v>2.93</v>
      </c>
      <c r="N15" s="52">
        <v>11</v>
      </c>
      <c r="O15" s="52">
        <v>13.5</v>
      </c>
      <c r="P15" s="52">
        <v>15.01</v>
      </c>
    </row>
  </sheetData>
  <mergeCells count="3">
    <mergeCell ref="B4:C4"/>
    <mergeCell ref="A1:O1"/>
    <mergeCell ref="A2:O2"/>
  </mergeCells>
  <printOptions/>
  <pageMargins left="0.75" right="0.75" top="1" bottom="1" header="0.5" footer="0.5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H1">
      <selection activeCell="P26" sqref="P26"/>
    </sheetView>
  </sheetViews>
  <sheetFormatPr defaultColWidth="9.140625" defaultRowHeight="12.75"/>
  <cols>
    <col min="1" max="1" width="8.7109375" style="23" bestFit="1" customWidth="1"/>
    <col min="2" max="2" width="7.8515625" style="23" bestFit="1" customWidth="1"/>
    <col min="3" max="13" width="7.8515625" style="15" bestFit="1" customWidth="1"/>
    <col min="14" max="14" width="8.7109375" style="15" bestFit="1" customWidth="1"/>
    <col min="15" max="16384" width="9.140625" style="15" customWidth="1"/>
  </cols>
  <sheetData>
    <row r="1" spans="1:16" ht="11.25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61"/>
    </row>
    <row r="2" spans="1:16" ht="11.25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61"/>
    </row>
    <row r="3" spans="1:3" ht="11.25">
      <c r="A3" s="45"/>
      <c r="B3" s="77" t="s">
        <v>63</v>
      </c>
      <c r="C3" s="77"/>
    </row>
    <row r="4" spans="1:16" ht="11.25">
      <c r="A4" s="46" t="s">
        <v>64</v>
      </c>
      <c r="B4" s="47">
        <v>38013</v>
      </c>
      <c r="C4" s="47">
        <v>38027</v>
      </c>
      <c r="D4" s="48">
        <v>38070</v>
      </c>
      <c r="E4" s="48">
        <v>38104</v>
      </c>
      <c r="F4" s="48">
        <v>38118</v>
      </c>
      <c r="G4" s="48">
        <v>38148</v>
      </c>
      <c r="H4" s="48">
        <v>38182</v>
      </c>
      <c r="I4" s="48">
        <v>38194</v>
      </c>
      <c r="J4" s="48">
        <v>38211</v>
      </c>
      <c r="K4" s="48">
        <v>38223</v>
      </c>
      <c r="L4" s="48">
        <v>38251</v>
      </c>
      <c r="M4" s="48">
        <v>38260</v>
      </c>
      <c r="N4" s="48">
        <v>38285</v>
      </c>
      <c r="O4" s="48">
        <v>38313</v>
      </c>
      <c r="P4" s="48">
        <v>38338</v>
      </c>
    </row>
    <row r="5" spans="1:16" ht="11.25">
      <c r="A5" s="23">
        <v>1</v>
      </c>
      <c r="B5" s="23">
        <v>378</v>
      </c>
      <c r="C5" s="23">
        <v>380</v>
      </c>
      <c r="D5" s="23">
        <v>362</v>
      </c>
      <c r="E5" s="23">
        <v>370</v>
      </c>
      <c r="F5" s="23">
        <v>363</v>
      </c>
      <c r="G5" s="23">
        <v>373</v>
      </c>
      <c r="H5" s="23">
        <v>356</v>
      </c>
      <c r="I5" s="23">
        <v>352</v>
      </c>
      <c r="J5" s="23">
        <v>300</v>
      </c>
      <c r="K5" s="23">
        <v>294</v>
      </c>
      <c r="L5" s="15">
        <v>301</v>
      </c>
      <c r="M5" s="15">
        <v>315</v>
      </c>
      <c r="N5" s="23">
        <v>401</v>
      </c>
      <c r="O5" s="15">
        <v>346</v>
      </c>
      <c r="P5" s="15">
        <v>353</v>
      </c>
    </row>
    <row r="6" spans="1:16" ht="11.25">
      <c r="A6" s="23">
        <v>2</v>
      </c>
      <c r="B6" s="23">
        <v>371</v>
      </c>
      <c r="C6" s="23">
        <v>382</v>
      </c>
      <c r="D6" s="23">
        <v>362</v>
      </c>
      <c r="E6" s="23">
        <v>370</v>
      </c>
      <c r="F6" s="23">
        <v>363</v>
      </c>
      <c r="G6" s="23">
        <v>373</v>
      </c>
      <c r="H6" s="23">
        <v>354</v>
      </c>
      <c r="I6" s="23">
        <v>352</v>
      </c>
      <c r="J6" s="23">
        <v>300</v>
      </c>
      <c r="K6" s="23">
        <v>293</v>
      </c>
      <c r="L6" s="15">
        <v>301</v>
      </c>
      <c r="M6" s="15">
        <v>315</v>
      </c>
      <c r="N6" s="23">
        <v>401</v>
      </c>
      <c r="O6" s="15">
        <v>346</v>
      </c>
      <c r="P6" s="15">
        <v>353</v>
      </c>
    </row>
    <row r="7" spans="1:16" ht="11.25">
      <c r="A7" s="23">
        <v>3</v>
      </c>
      <c r="B7" s="23">
        <v>312</v>
      </c>
      <c r="C7" s="23">
        <v>383</v>
      </c>
      <c r="D7" s="23">
        <v>362</v>
      </c>
      <c r="E7" s="23">
        <v>371</v>
      </c>
      <c r="F7" s="23">
        <v>363</v>
      </c>
      <c r="G7" s="23">
        <v>373</v>
      </c>
      <c r="H7" s="23">
        <v>354</v>
      </c>
      <c r="I7" s="23">
        <v>352</v>
      </c>
      <c r="J7" s="23">
        <v>302</v>
      </c>
      <c r="K7" s="23">
        <v>293</v>
      </c>
      <c r="L7" s="15">
        <v>301</v>
      </c>
      <c r="M7" s="15">
        <v>315</v>
      </c>
      <c r="N7" s="23">
        <v>402</v>
      </c>
      <c r="O7" s="15">
        <v>347</v>
      </c>
      <c r="P7" s="15">
        <v>353</v>
      </c>
    </row>
    <row r="8" spans="1:16" ht="11.25">
      <c r="A8" s="23">
        <v>4</v>
      </c>
      <c r="B8" s="23">
        <v>300</v>
      </c>
      <c r="C8" s="23">
        <v>383</v>
      </c>
      <c r="D8" s="23">
        <v>362</v>
      </c>
      <c r="E8" s="23">
        <v>371</v>
      </c>
      <c r="F8" s="23">
        <v>364</v>
      </c>
      <c r="G8" s="23">
        <v>374</v>
      </c>
      <c r="H8" s="23">
        <v>355</v>
      </c>
      <c r="I8" s="23">
        <v>346</v>
      </c>
      <c r="J8" s="23">
        <v>304</v>
      </c>
      <c r="K8" s="23">
        <v>293</v>
      </c>
      <c r="L8" s="15">
        <v>302</v>
      </c>
      <c r="M8" s="15">
        <v>315</v>
      </c>
      <c r="N8" s="23">
        <v>402</v>
      </c>
      <c r="O8" s="15">
        <v>347</v>
      </c>
      <c r="P8" s="15">
        <v>353</v>
      </c>
    </row>
    <row r="9" spans="1:16" ht="11.25">
      <c r="A9" s="23">
        <v>5</v>
      </c>
      <c r="B9" s="23">
        <v>255</v>
      </c>
      <c r="C9" s="23">
        <v>384</v>
      </c>
      <c r="D9" s="23">
        <v>362</v>
      </c>
      <c r="E9" s="23">
        <v>370</v>
      </c>
      <c r="F9" s="23">
        <v>358</v>
      </c>
      <c r="G9" s="23">
        <v>374</v>
      </c>
      <c r="H9" s="23">
        <v>355</v>
      </c>
      <c r="I9" s="23">
        <v>330</v>
      </c>
      <c r="J9" s="23">
        <v>294</v>
      </c>
      <c r="K9" s="23">
        <v>294</v>
      </c>
      <c r="L9" s="15">
        <v>302</v>
      </c>
      <c r="M9" s="15">
        <v>315</v>
      </c>
      <c r="N9" s="23">
        <v>402</v>
      </c>
      <c r="O9" s="15">
        <v>347</v>
      </c>
      <c r="P9" s="15">
        <v>353</v>
      </c>
    </row>
    <row r="10" spans="1:16" ht="11.25">
      <c r="A10" s="23">
        <v>6</v>
      </c>
      <c r="C10" s="23">
        <v>384</v>
      </c>
      <c r="D10" s="23">
        <v>362</v>
      </c>
      <c r="E10" s="23">
        <v>369</v>
      </c>
      <c r="F10" s="23">
        <v>359</v>
      </c>
      <c r="G10" s="23">
        <v>375</v>
      </c>
      <c r="H10" s="23">
        <v>355</v>
      </c>
      <c r="I10" s="23">
        <v>305</v>
      </c>
      <c r="J10" s="23">
        <v>279</v>
      </c>
      <c r="K10" s="23">
        <v>294</v>
      </c>
      <c r="L10" s="15">
        <v>302</v>
      </c>
      <c r="M10" s="15">
        <v>315</v>
      </c>
      <c r="N10" s="23">
        <v>403</v>
      </c>
      <c r="O10" s="15">
        <v>347</v>
      </c>
      <c r="P10" s="15">
        <v>353</v>
      </c>
    </row>
    <row r="11" spans="1:16" ht="11.25">
      <c r="A11" s="23">
        <v>7</v>
      </c>
      <c r="C11" s="23">
        <v>381</v>
      </c>
      <c r="D11" s="23">
        <v>359</v>
      </c>
      <c r="E11" s="23">
        <v>356</v>
      </c>
      <c r="F11" s="23">
        <v>348</v>
      </c>
      <c r="G11" s="23">
        <v>363</v>
      </c>
      <c r="H11" s="23">
        <v>353</v>
      </c>
      <c r="I11" s="23">
        <v>294</v>
      </c>
      <c r="J11" s="23">
        <v>272</v>
      </c>
      <c r="K11" s="23">
        <v>282</v>
      </c>
      <c r="L11" s="15">
        <v>299</v>
      </c>
      <c r="M11" s="15">
        <v>312</v>
      </c>
      <c r="N11" s="23">
        <v>398</v>
      </c>
      <c r="O11" s="15">
        <v>341</v>
      </c>
      <c r="P11" s="15">
        <v>353</v>
      </c>
    </row>
    <row r="12" spans="1:16" ht="11.25">
      <c r="A12" s="23">
        <v>8</v>
      </c>
      <c r="C12" s="23">
        <v>381</v>
      </c>
      <c r="D12" s="23">
        <v>360</v>
      </c>
      <c r="E12" s="23">
        <v>353</v>
      </c>
      <c r="F12" s="23">
        <v>346</v>
      </c>
      <c r="G12" s="23">
        <v>358</v>
      </c>
      <c r="H12" s="23">
        <v>337</v>
      </c>
      <c r="I12" s="23">
        <v>298</v>
      </c>
      <c r="J12" s="23">
        <v>270</v>
      </c>
      <c r="K12" s="23">
        <v>272</v>
      </c>
      <c r="L12" s="15">
        <v>299</v>
      </c>
      <c r="M12" s="15">
        <v>312</v>
      </c>
      <c r="N12" s="23">
        <v>398</v>
      </c>
      <c r="O12" s="15">
        <v>342</v>
      </c>
      <c r="P12" s="15">
        <v>347</v>
      </c>
    </row>
    <row r="13" spans="1:16" ht="11.25">
      <c r="A13" s="23">
        <v>9</v>
      </c>
      <c r="C13" s="23">
        <v>381</v>
      </c>
      <c r="D13" s="23">
        <v>360</v>
      </c>
      <c r="F13" s="23">
        <v>345</v>
      </c>
      <c r="G13" s="23">
        <v>357</v>
      </c>
      <c r="H13" s="23">
        <v>338</v>
      </c>
      <c r="I13" s="23">
        <v>301</v>
      </c>
      <c r="J13" s="23">
        <v>272</v>
      </c>
      <c r="K13" s="23">
        <v>270</v>
      </c>
      <c r="L13" s="15">
        <v>300</v>
      </c>
      <c r="M13" s="15">
        <v>313</v>
      </c>
      <c r="N13" s="23">
        <v>398</v>
      </c>
      <c r="O13" s="15">
        <v>341</v>
      </c>
      <c r="P13" s="15">
        <v>347</v>
      </c>
    </row>
    <row r="14" spans="1:16" ht="11.25">
      <c r="A14" s="23">
        <v>10</v>
      </c>
      <c r="D14" s="23">
        <v>360</v>
      </c>
      <c r="F14" s="23">
        <v>345</v>
      </c>
      <c r="G14" s="23">
        <v>358</v>
      </c>
      <c r="H14" s="23">
        <v>338</v>
      </c>
      <c r="J14" s="23">
        <v>274</v>
      </c>
      <c r="K14" s="23">
        <v>268</v>
      </c>
      <c r="N14" s="23">
        <v>390</v>
      </c>
      <c r="O14" s="15">
        <v>342</v>
      </c>
      <c r="P14" s="15">
        <v>346</v>
      </c>
    </row>
  </sheetData>
  <mergeCells count="3">
    <mergeCell ref="B3:C3"/>
    <mergeCell ref="A1:O1"/>
    <mergeCell ref="A2:O2"/>
  </mergeCells>
  <printOptions/>
  <pageMargins left="0.75" right="0.75" top="1" bottom="1" header="0.5" footer="0.5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11" sqref="E11"/>
    </sheetView>
  </sheetViews>
  <sheetFormatPr defaultColWidth="9.140625" defaultRowHeight="12.75"/>
  <cols>
    <col min="1" max="1" width="34.7109375" style="0" bestFit="1" customWidth="1"/>
    <col min="5" max="5" width="10.140625" style="0" bestFit="1" customWidth="1"/>
  </cols>
  <sheetData>
    <row r="1" spans="1:6" ht="12.75">
      <c r="A1" s="80" t="s">
        <v>135</v>
      </c>
      <c r="B1" s="80"/>
      <c r="C1" s="80"/>
      <c r="D1" s="80"/>
      <c r="E1" s="80"/>
      <c r="F1" s="80"/>
    </row>
    <row r="2" spans="1:5" ht="12.75">
      <c r="A2" s="2" t="s">
        <v>0</v>
      </c>
      <c r="B2" s="1">
        <v>38027</v>
      </c>
      <c r="C2" s="1">
        <v>38128</v>
      </c>
      <c r="D2" s="1">
        <v>38182</v>
      </c>
      <c r="E2" s="1">
        <v>38313</v>
      </c>
    </row>
    <row r="3" spans="1:5" ht="12.75">
      <c r="A3" t="s">
        <v>1</v>
      </c>
      <c r="B3">
        <v>90</v>
      </c>
      <c r="C3">
        <v>90</v>
      </c>
      <c r="D3">
        <v>88</v>
      </c>
      <c r="E3">
        <v>92</v>
      </c>
    </row>
    <row r="4" spans="1:5" ht="12.75">
      <c r="A4" t="s">
        <v>2</v>
      </c>
      <c r="B4">
        <v>92</v>
      </c>
      <c r="C4">
        <v>90</v>
      </c>
      <c r="D4">
        <v>86</v>
      </c>
      <c r="E4">
        <v>92</v>
      </c>
    </row>
    <row r="5" spans="1:5" ht="12.75">
      <c r="A5" t="s">
        <v>3</v>
      </c>
      <c r="B5">
        <v>92</v>
      </c>
      <c r="C5">
        <v>86</v>
      </c>
      <c r="D5">
        <v>88</v>
      </c>
      <c r="E5">
        <v>90</v>
      </c>
    </row>
    <row r="6" spans="1:5" ht="12.75">
      <c r="A6" t="s">
        <v>4</v>
      </c>
      <c r="B6">
        <v>94</v>
      </c>
      <c r="C6">
        <v>90</v>
      </c>
      <c r="D6">
        <v>86</v>
      </c>
      <c r="E6">
        <v>92</v>
      </c>
    </row>
    <row r="7" spans="1:5" ht="12.75">
      <c r="A7" t="s">
        <v>5</v>
      </c>
      <c r="B7">
        <v>116</v>
      </c>
      <c r="D7">
        <v>102</v>
      </c>
      <c r="E7">
        <v>106</v>
      </c>
    </row>
    <row r="8" spans="1:5" ht="12.75">
      <c r="A8" t="s">
        <v>6</v>
      </c>
      <c r="B8">
        <v>70</v>
      </c>
      <c r="C8">
        <v>64</v>
      </c>
      <c r="D8">
        <v>54</v>
      </c>
      <c r="E8">
        <v>66</v>
      </c>
    </row>
  </sheetData>
  <mergeCells count="1">
    <mergeCell ref="A1:F1"/>
  </mergeCells>
  <printOptions/>
  <pageMargins left="0.75" right="0.75" top="1" bottom="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M1" sqref="M1"/>
    </sheetView>
  </sheetViews>
  <sheetFormatPr defaultColWidth="9.140625" defaultRowHeight="12.75"/>
  <cols>
    <col min="1" max="1" width="34.7109375" style="17" bestFit="1" customWidth="1"/>
    <col min="2" max="11" width="9.140625" style="17" customWidth="1"/>
    <col min="12" max="13" width="10.140625" style="17" bestFit="1" customWidth="1"/>
    <col min="14" max="16384" width="9.140625" style="17" customWidth="1"/>
  </cols>
  <sheetData>
    <row r="1" spans="1:13" ht="12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67"/>
      <c r="K1" s="67"/>
      <c r="L1" s="67"/>
      <c r="M1" s="67"/>
    </row>
    <row r="3" spans="1:13" ht="12.75">
      <c r="A3" s="18" t="s">
        <v>0</v>
      </c>
      <c r="B3" s="19">
        <v>38182</v>
      </c>
      <c r="C3" s="19">
        <v>38186</v>
      </c>
      <c r="D3" s="19">
        <v>38190</v>
      </c>
      <c r="E3" s="19">
        <v>38191</v>
      </c>
      <c r="F3" s="19">
        <v>38194</v>
      </c>
      <c r="G3" s="19">
        <v>38211</v>
      </c>
      <c r="H3" s="19">
        <v>38219</v>
      </c>
      <c r="I3" s="19">
        <v>38223</v>
      </c>
      <c r="J3" s="53">
        <v>38251</v>
      </c>
      <c r="K3" s="53">
        <v>38260</v>
      </c>
      <c r="L3" s="53">
        <v>38313</v>
      </c>
      <c r="M3" s="1">
        <v>38338</v>
      </c>
    </row>
    <row r="4" spans="1:13" ht="12.75">
      <c r="A4" s="17" t="s">
        <v>1</v>
      </c>
      <c r="B4" s="17">
        <v>0.0017</v>
      </c>
      <c r="F4" s="17">
        <v>0.0008</v>
      </c>
      <c r="G4" s="17">
        <v>0.0009</v>
      </c>
      <c r="I4" s="17">
        <v>0.0007</v>
      </c>
      <c r="J4">
        <v>0.0009</v>
      </c>
      <c r="K4">
        <v>0</v>
      </c>
      <c r="L4" s="5">
        <v>0.0006</v>
      </c>
      <c r="M4">
        <v>0.0011</v>
      </c>
    </row>
    <row r="5" spans="1:13" ht="12.75">
      <c r="A5" s="17" t="s">
        <v>2</v>
      </c>
      <c r="G5" s="17">
        <v>0.0008</v>
      </c>
      <c r="J5"/>
      <c r="K5"/>
      <c r="L5" s="5"/>
      <c r="M5"/>
    </row>
    <row r="6" spans="1:13" ht="12.75">
      <c r="A6" s="17" t="s">
        <v>3</v>
      </c>
      <c r="G6" s="17">
        <v>0.0008</v>
      </c>
      <c r="J6"/>
      <c r="K6"/>
      <c r="L6" s="5"/>
      <c r="M6"/>
    </row>
    <row r="7" spans="1:13" ht="12.75">
      <c r="A7" s="17" t="s">
        <v>4</v>
      </c>
      <c r="G7" s="17">
        <v>0.001</v>
      </c>
      <c r="J7"/>
      <c r="K7"/>
      <c r="L7" s="5"/>
      <c r="M7"/>
    </row>
    <row r="8" spans="1:13" ht="12.75">
      <c r="A8" s="17" t="s">
        <v>5</v>
      </c>
      <c r="G8" s="17">
        <v>0.001</v>
      </c>
      <c r="J8"/>
      <c r="K8"/>
      <c r="L8" s="5"/>
      <c r="M8"/>
    </row>
    <row r="9" spans="1:13" ht="12.75">
      <c r="A9" s="17" t="s">
        <v>6</v>
      </c>
      <c r="B9" s="17">
        <v>0.0005</v>
      </c>
      <c r="C9" s="17">
        <v>0</v>
      </c>
      <c r="D9" s="17">
        <v>0</v>
      </c>
      <c r="E9" s="17">
        <v>0.0005</v>
      </c>
      <c r="F9" s="17">
        <v>0.0005</v>
      </c>
      <c r="G9" s="17">
        <v>0.0008</v>
      </c>
      <c r="H9" s="17">
        <v>0</v>
      </c>
      <c r="I9" s="17">
        <v>0</v>
      </c>
      <c r="J9">
        <v>0.0006</v>
      </c>
      <c r="K9">
        <v>0</v>
      </c>
      <c r="L9" s="5">
        <v>0</v>
      </c>
      <c r="M9">
        <v>0.0008</v>
      </c>
    </row>
    <row r="11" spans="1:9" ht="12">
      <c r="A11" s="81" t="s">
        <v>69</v>
      </c>
      <c r="B11" s="81"/>
      <c r="C11" s="81"/>
      <c r="D11" s="81"/>
      <c r="E11" s="81"/>
      <c r="F11" s="81"/>
      <c r="G11" s="81"/>
      <c r="H11" s="81"/>
      <c r="I11" s="81"/>
    </row>
    <row r="12" spans="1:11" ht="12.75">
      <c r="A12" s="18" t="s">
        <v>0</v>
      </c>
      <c r="B12" s="19">
        <v>38182</v>
      </c>
      <c r="C12" s="19">
        <v>38186</v>
      </c>
      <c r="D12" s="19">
        <v>38190</v>
      </c>
      <c r="E12" s="19">
        <v>38191</v>
      </c>
      <c r="F12" s="19">
        <v>38194</v>
      </c>
      <c r="G12" s="19">
        <v>38211</v>
      </c>
      <c r="H12" s="19">
        <v>38219</v>
      </c>
      <c r="I12" s="19">
        <v>38223</v>
      </c>
      <c r="J12" s="53">
        <v>38251</v>
      </c>
      <c r="K12" s="53">
        <v>38260</v>
      </c>
    </row>
    <row r="13" spans="1:11" ht="12">
      <c r="A13" s="17" t="s">
        <v>1</v>
      </c>
      <c r="B13" s="17">
        <f>0.0017*1000</f>
        <v>1.7</v>
      </c>
      <c r="F13" s="17">
        <f>0.0008*1000</f>
        <v>0.8</v>
      </c>
      <c r="G13" s="17">
        <f>0.0009*1000</f>
        <v>0.9</v>
      </c>
      <c r="I13" s="17">
        <f>0.0007*1000</f>
        <v>0.7</v>
      </c>
      <c r="J13" s="17">
        <v>0.9</v>
      </c>
      <c r="K13" s="17">
        <v>0</v>
      </c>
    </row>
    <row r="14" spans="1:7" ht="12">
      <c r="A14" s="17" t="s">
        <v>2</v>
      </c>
      <c r="G14" s="17">
        <f>0.0008*1000</f>
        <v>0.8</v>
      </c>
    </row>
    <row r="15" spans="1:7" ht="12">
      <c r="A15" s="17" t="s">
        <v>3</v>
      </c>
      <c r="G15" s="17">
        <f>0.0008*1000</f>
        <v>0.8</v>
      </c>
    </row>
    <row r="16" spans="1:7" ht="12">
      <c r="A16" s="17" t="s">
        <v>4</v>
      </c>
      <c r="G16" s="17">
        <f>0.001*1000</f>
        <v>1</v>
      </c>
    </row>
    <row r="17" spans="1:7" ht="12">
      <c r="A17" s="17" t="s">
        <v>5</v>
      </c>
      <c r="G17" s="17">
        <f>0.001*1000</f>
        <v>1</v>
      </c>
    </row>
    <row r="18" spans="1:11" ht="12">
      <c r="A18" s="17" t="s">
        <v>6</v>
      </c>
      <c r="B18" s="17">
        <f>0.0005*1000</f>
        <v>0.5</v>
      </c>
      <c r="C18" s="17">
        <v>0</v>
      </c>
      <c r="D18" s="17">
        <v>0</v>
      </c>
      <c r="E18" s="17">
        <f>0.0005*1000</f>
        <v>0.5</v>
      </c>
      <c r="F18" s="17">
        <f>0.0005*1000</f>
        <v>0.5</v>
      </c>
      <c r="G18" s="17">
        <f>0.0008*1000</f>
        <v>0.8</v>
      </c>
      <c r="H18" s="17">
        <v>0</v>
      </c>
      <c r="I18" s="17">
        <v>0</v>
      </c>
      <c r="J18" s="17">
        <v>0.6</v>
      </c>
      <c r="K18" s="17">
        <v>0</v>
      </c>
    </row>
  </sheetData>
  <mergeCells count="2">
    <mergeCell ref="A1:I1"/>
    <mergeCell ref="A11:I11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Commodore Advanced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Maianna Stanford</dc:creator>
  <cp:keywords/>
  <dc:description/>
  <cp:lastModifiedBy>Russell N. Clayshulte</cp:lastModifiedBy>
  <cp:lastPrinted>2004-12-09T23:00:32Z</cp:lastPrinted>
  <dcterms:created xsi:type="dcterms:W3CDTF">2004-10-06T18:45:30Z</dcterms:created>
  <dcterms:modified xsi:type="dcterms:W3CDTF">2005-01-21T20:45:34Z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-868129833</vt:i4>
  </property>
  <property fmtid="{D5CDD505-2E9C-101B-9397-08002B2CF9AE}" pid="3" name="_EmailSubject">
    <vt:lpwstr>Final 2004 Master Data Summary</vt:lpwstr>
  </property>
  <property fmtid="{D5CDD505-2E9C-101B-9397-08002B2CF9AE}" pid="4" name="_AuthorEmail">
    <vt:lpwstr>casciences@qwest.net</vt:lpwstr>
  </property>
  <property fmtid="{D5CDD505-2E9C-101B-9397-08002B2CF9AE}" pid="5" name="_AuthorEmailDisplayName">
    <vt:lpwstr>Walt Foutz</vt:lpwstr>
  </property>
  <property fmtid="{D5CDD505-2E9C-101B-9397-08002B2CF9AE}" pid="6" name="_PreviousAdHocReviewCycleID">
    <vt:i4>-1476826483</vt:i4>
  </property>
</Properties>
</file>